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Dasar &amp; Antarabangsa\1. 2024\PRU DUN SABAH KE-17\Pemerhati\Borang\"/>
    </mc:Choice>
  </mc:AlternateContent>
  <xr:revisionPtr revIDLastSave="0" documentId="13_ncr:1_{B3C8EAC5-A741-43D4-B244-CEA3EFB92D05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" sheetId="11" r:id="rId1"/>
    <sheet name="Senarai Pemerhati" sheetId="5" r:id="rId2"/>
    <sheet name="ADMIN" sheetId="6" r:id="rId3"/>
    <sheet name="SPR" sheetId="9" r:id="rId4"/>
  </sheets>
  <definedNames>
    <definedName name="_xlnm._FilterDatabase" localSheetId="1" hidden="1">'Senarai Pemerhati'!$A$4:$G$85</definedName>
    <definedName name="_xlnm.Print_Area" localSheetId="0">INFO!$A$1:$N$29</definedName>
    <definedName name="_xlnm.Print_Titles" localSheetId="1">'Senarai Pemerhati'!$3:$4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5" l="1"/>
  <c r="C20" i="9" l="1"/>
  <c r="C19" i="9"/>
  <c r="C18" i="9"/>
  <c r="C17" i="9"/>
  <c r="C9" i="9"/>
  <c r="C8" i="9"/>
  <c r="C7" i="9"/>
  <c r="C6" i="9"/>
  <c r="C5" i="9"/>
  <c r="C4" i="9"/>
  <c r="C3" i="9"/>
  <c r="D25" i="6"/>
  <c r="D23" i="6"/>
  <c r="D19" i="6"/>
  <c r="D18" i="6"/>
  <c r="D17" i="6"/>
  <c r="D15" i="6"/>
  <c r="D14" i="6"/>
  <c r="D10" i="6"/>
  <c r="D7" i="6"/>
  <c r="D6" i="6"/>
  <c r="D5" i="6"/>
  <c r="D4" i="6"/>
  <c r="D3" i="6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1" i="5"/>
  <c r="I50" i="5"/>
  <c r="I49" i="5"/>
  <c r="I48" i="5"/>
  <c r="I47" i="5"/>
  <c r="I46" i="5"/>
  <c r="I43" i="5"/>
  <c r="I42" i="5"/>
  <c r="I41" i="5"/>
  <c r="I40" i="5"/>
  <c r="I39" i="5"/>
  <c r="I38" i="5"/>
  <c r="I37" i="5"/>
  <c r="I34" i="5"/>
  <c r="I33" i="5"/>
  <c r="I32" i="5"/>
  <c r="I31" i="5"/>
  <c r="I30" i="5"/>
  <c r="I29" i="5"/>
  <c r="I28" i="5"/>
  <c r="I26" i="5"/>
  <c r="I25" i="5"/>
  <c r="I24" i="5"/>
  <c r="I23" i="5"/>
  <c r="I22" i="5"/>
  <c r="I21" i="5"/>
  <c r="I20" i="5"/>
  <c r="I19" i="5"/>
  <c r="I18" i="5"/>
  <c r="I17" i="5"/>
  <c r="I16" i="5"/>
  <c r="I14" i="5"/>
  <c r="I11" i="5"/>
  <c r="I10" i="5"/>
  <c r="B27" i="6"/>
  <c r="D27" i="6" s="1"/>
  <c r="B26" i="6"/>
  <c r="D26" i="6" s="1"/>
  <c r="B24" i="6"/>
  <c r="D24" i="6" s="1"/>
  <c r="B22" i="6"/>
  <c r="D22" i="6" s="1"/>
  <c r="B21" i="6"/>
  <c r="D21" i="6" s="1"/>
  <c r="B20" i="6"/>
  <c r="D20" i="6" s="1"/>
  <c r="B16" i="6"/>
  <c r="D16" i="6" s="1"/>
  <c r="B13" i="6"/>
  <c r="D13" i="6" s="1"/>
  <c r="B12" i="6"/>
  <c r="D12" i="6" s="1"/>
  <c r="B11" i="6"/>
  <c r="D11" i="6" s="1"/>
  <c r="B9" i="6"/>
  <c r="D9" i="6" s="1"/>
  <c r="B8" i="6"/>
  <c r="I9" i="5" s="1"/>
  <c r="I13" i="5" l="1"/>
  <c r="I7" i="5"/>
  <c r="I6" i="5"/>
  <c r="I15" i="5"/>
  <c r="I8" i="5"/>
  <c r="I52" i="5"/>
  <c r="I12" i="5"/>
  <c r="C21" i="9"/>
  <c r="C10" i="9"/>
  <c r="I54" i="5"/>
  <c r="I44" i="5"/>
  <c r="D8" i="6"/>
  <c r="D28" i="6" s="1"/>
  <c r="I45" i="5"/>
  <c r="I36" i="5"/>
  <c r="I53" i="5"/>
  <c r="I35" i="5"/>
  <c r="I27" i="5"/>
</calcChain>
</file>

<file path=xl/sharedStrings.xml><?xml version="1.0" encoding="utf-8"?>
<sst xmlns="http://schemas.openxmlformats.org/spreadsheetml/2006/main" count="71" uniqueCount="68">
  <si>
    <t>BIL</t>
  </si>
  <si>
    <t>NO. TELEFON</t>
  </si>
  <si>
    <t>SAIZ BAJU</t>
  </si>
  <si>
    <t>NO. KAD PENGENALAN</t>
  </si>
  <si>
    <t>MAKLUMAT PEMERHATI</t>
  </si>
  <si>
    <t>MAKLUMAT PEMOHON</t>
  </si>
  <si>
    <t>E-MEL</t>
  </si>
  <si>
    <t>ZON LATIHAN</t>
  </si>
  <si>
    <t>PARLIMEN</t>
  </si>
  <si>
    <t>DUN</t>
  </si>
  <si>
    <t>P.167 Kudat</t>
  </si>
  <si>
    <t>P.168 Kota Marudu</t>
  </si>
  <si>
    <t>P.169 Kota Belud</t>
  </si>
  <si>
    <t>P.171 Sepanggar</t>
  </si>
  <si>
    <t>P.174 Penampang</t>
  </si>
  <si>
    <t>P.178 Sipitang</t>
  </si>
  <si>
    <t>P.179 Ranau</t>
  </si>
  <si>
    <t>P.181 Tenom</t>
  </si>
  <si>
    <t>P.182 Pensiangan</t>
  </si>
  <si>
    <t>P.183 Beluran</t>
  </si>
  <si>
    <t>P.187 Kinabatangan</t>
  </si>
  <si>
    <t>P.189 Semporna</t>
  </si>
  <si>
    <t>N.01 Banggi
N.02 Bengkoka
N.03 Pitas
N.04 Tanjong Kapor</t>
  </si>
  <si>
    <t>N.05 Matunggong
N.06 Bandau
N.07 Tandek</t>
  </si>
  <si>
    <t>N.08 Pintasan
N.09 Tempasuk
N.10 Usukan
N.11 Kadamaian</t>
  </si>
  <si>
    <t>N.12 Sulaman
N.13 Pantai Dalit
N.14 Tamparuli
N.15 Kiulu</t>
  </si>
  <si>
    <t>N.16 Karambunai
N.17 Darau
N.18 Inanam</t>
  </si>
  <si>
    <t>N.19 Likas
N.20 Api-Api
N.21 Luyang</t>
  </si>
  <si>
    <t>N.22 Tanjung Aru
N.23 Petagas
N.24 Tanjung Keramat</t>
  </si>
  <si>
    <t>N.25 Kapayan
N.26 Moyog</t>
  </si>
  <si>
    <t>N.27 Limbahau
N.28 Kawang
N.29 Pantai Manis</t>
  </si>
  <si>
    <t>N.30 Bongawan
N.31 Membakut</t>
  </si>
  <si>
    <t>N.32 Klias
N.33 Kuala Penyu</t>
  </si>
  <si>
    <t>N.34 Lumadan
N.35 Sindumin</t>
  </si>
  <si>
    <t>N.36 Kundasang
N.37 Karanaan
N.38 Paginatan</t>
  </si>
  <si>
    <t>N.39 Tambunan
N.40 Bingkor
N.41 Liawan</t>
  </si>
  <si>
    <t>N.42 Melalap
N.43 Kemabong</t>
  </si>
  <si>
    <t>N.44 Tulid
N.45 Sook
N.46 Nabawan</t>
  </si>
  <si>
    <t>N.47 Telupid
N.48 Sugut
N.49 Labuk</t>
  </si>
  <si>
    <t>N.50 Gum-Gum
N.51 Sungai Manila
N.52 Sungai Sibuga</t>
  </si>
  <si>
    <t>N.53 Sekong
N.54 Karamunting</t>
  </si>
  <si>
    <t>N.55 Elopura
N.56 Tanjong Papat</t>
  </si>
  <si>
    <t>N.57 Kuamut
N.58 Lamag
N.59 Sukau</t>
  </si>
  <si>
    <t>N.60 Tungku
N.61 Segama
N.62 Silam
N.63 Kunak</t>
  </si>
  <si>
    <t>N.64 Sulabayan
N.65 Senallan
N.66 Bugaya</t>
  </si>
  <si>
    <t>N.67 Balung
N.68 Apas
N.69 Sri Tanjong</t>
  </si>
  <si>
    <t>N.70 Kukusan
N.71 Tanjung Batu
N.72 Merotai
N.73 Sebatik</t>
  </si>
  <si>
    <t>Saiz Baju</t>
  </si>
  <si>
    <t>M</t>
  </si>
  <si>
    <t>XL</t>
  </si>
  <si>
    <t>L</t>
  </si>
  <si>
    <t>2XL</t>
  </si>
  <si>
    <t>3XL</t>
  </si>
  <si>
    <t>5XL</t>
  </si>
  <si>
    <t>Tidak Perlukan Baju &amp; Topi</t>
  </si>
  <si>
    <t>Zon Latihan</t>
  </si>
  <si>
    <t>Zon 1: Putrajaya</t>
  </si>
  <si>
    <t>Zon 2: Kota Kinabalu</t>
  </si>
  <si>
    <t>Zon 3: Sandakan</t>
  </si>
  <si>
    <t>Zon 4: Tawau</t>
  </si>
  <si>
    <t xml:space="preserve">JUMLAH PILIHAN </t>
  </si>
  <si>
    <t>JUMLAH</t>
  </si>
  <si>
    <t>JUMLAH PILIHAN</t>
  </si>
  <si>
    <r>
      <t xml:space="preserve">PARLIMEN YANG DIPILIH
</t>
    </r>
    <r>
      <rPr>
        <b/>
        <sz val="12"/>
        <color theme="1"/>
        <rFont val="Arial"/>
        <family val="2"/>
      </rPr>
      <t>(SETIAP PARLIMEN HANYA TERHAD KEPADA 4 ORANG SAHAJA)</t>
    </r>
  </si>
  <si>
    <r>
      <t xml:space="preserve">DUN YANG DIPILIH
</t>
    </r>
    <r>
      <rPr>
        <b/>
        <sz val="12"/>
        <color theme="1"/>
        <rFont val="Arial"/>
        <family val="2"/>
      </rPr>
      <t>(BERDASARKAN PARLIMEN)</t>
    </r>
  </si>
  <si>
    <r>
      <t xml:space="preserve">NAMA PENUH PEMERHATI
</t>
    </r>
    <r>
      <rPr>
        <b/>
        <sz val="12"/>
        <color theme="1"/>
        <rFont val="Arial"/>
        <family val="2"/>
      </rPr>
      <t>(BESERTA SALUTASI :
DATUK / DR / ENCIK / PUAN / CIK / dll)</t>
    </r>
  </si>
  <si>
    <t>P.170 Tuaran</t>
  </si>
  <si>
    <r>
      <rPr>
        <b/>
        <sz val="14"/>
        <color theme="1"/>
        <rFont val="Arial"/>
        <family val="2"/>
      </rPr>
      <t xml:space="preserve">INFO:
</t>
    </r>
    <r>
      <rPr>
        <sz val="14"/>
        <color theme="1"/>
        <rFont val="Arial"/>
        <family val="2"/>
      </rPr>
      <t xml:space="preserve">1. Lampiran ini perlu diisi oleh Pegawai Bertanggungjawab Organisasi (PBO) yang telah dilantik oleh organisasi sahaja.
2. PBO hendaklah mengumpulkan maklumat semua permohonan dan diisi di dalam sheet </t>
    </r>
    <r>
      <rPr>
        <b/>
        <sz val="14"/>
        <color rgb="FFCC0099"/>
        <rFont val="Arial"/>
        <family val="2"/>
      </rPr>
      <t>Senarai Pemerhati</t>
    </r>
    <r>
      <rPr>
        <sz val="14"/>
        <color theme="1"/>
        <rFont val="Arial"/>
        <family val="2"/>
      </rPr>
      <t xml:space="preserve">.
3. Setiap individu yang memohon sebagai pemerhati perlu melengkapkan dan menandatangani </t>
    </r>
    <r>
      <rPr>
        <b/>
        <sz val="14"/>
        <color theme="1"/>
        <rFont val="Arial"/>
        <family val="2"/>
      </rPr>
      <t>LAMPIRAN B - KOD ETIKA DAN AKU JANJI</t>
    </r>
    <r>
      <rPr>
        <sz val="14"/>
        <color theme="1"/>
        <rFont val="Arial"/>
        <family val="2"/>
      </rPr>
      <t xml:space="preserve">.
4. PBO hendaklah memastikan semua dokumen yang diperlukan dihantar kepada Sekretariat Pemerhati SPR melalui e-mel </t>
    </r>
    <r>
      <rPr>
        <b/>
        <sz val="14"/>
        <color rgb="FF0070C0"/>
        <rFont val="Arial"/>
        <family val="2"/>
      </rPr>
      <t xml:space="preserve">pemerhati@spr.gov.my </t>
    </r>
    <r>
      <rPr>
        <sz val="14"/>
        <color theme="1"/>
        <rFont val="Arial"/>
        <family val="2"/>
      </rPr>
      <t xml:space="preserve">sebelum tarikh tutup permohonan.
</t>
    </r>
    <r>
      <rPr>
        <b/>
        <sz val="14"/>
        <color theme="1"/>
        <rFont val="Arial"/>
        <family val="2"/>
      </rPr>
      <t>CARA PENGISIAN:</t>
    </r>
    <r>
      <rPr>
        <sz val="14"/>
        <color theme="1"/>
        <rFont val="Arial"/>
        <family val="2"/>
      </rPr>
      <t xml:space="preserve">
1. Mengisi maklumat pemohon (nama, no kad pengenalan, no telefon dan e-mel).
2. Mengisi maklumat saiz baju, zon taklimat dan Parlimen (mengikut senarai </t>
    </r>
    <r>
      <rPr>
        <i/>
        <sz val="14"/>
        <color theme="1"/>
        <rFont val="Arial"/>
        <family val="2"/>
      </rPr>
      <t xml:space="preserve">dropdown </t>
    </r>
    <r>
      <rPr>
        <sz val="14"/>
        <color theme="1"/>
        <rFont val="Arial"/>
        <family val="2"/>
      </rPr>
      <t xml:space="preserve">yang telah disediakan).
3. Maklumat DUN akan diisi secara automatik mengikut Parlimen yang dipilih.
*Setiap organisasi hanya boleh menghantar </t>
    </r>
    <r>
      <rPr>
        <b/>
        <sz val="14"/>
        <color theme="1"/>
        <rFont val="Arial"/>
        <family val="2"/>
      </rPr>
      <t>maksimum 4 orang pemerhati</t>
    </r>
    <r>
      <rPr>
        <sz val="14"/>
        <color theme="1"/>
        <rFont val="Arial"/>
        <family val="2"/>
      </rPr>
      <t xml:space="preserve"> sahaja bagi </t>
    </r>
    <r>
      <rPr>
        <b/>
        <sz val="14"/>
        <color theme="1"/>
        <rFont val="Arial"/>
        <family val="2"/>
      </rPr>
      <t>1 Parlimen</t>
    </r>
    <r>
      <rPr>
        <sz val="14"/>
        <color theme="1"/>
        <rFont val="Arial"/>
        <family val="2"/>
      </rPr>
      <t xml:space="preserve">. 
*Senarai ringkas jumlah Parlimen yang dipilih boleh dilihat melalui </t>
    </r>
    <r>
      <rPr>
        <i/>
        <sz val="14"/>
        <color theme="1"/>
        <rFont val="Arial"/>
        <family val="2"/>
      </rPr>
      <t xml:space="preserve">sheet </t>
    </r>
    <r>
      <rPr>
        <sz val="14"/>
        <color theme="1"/>
        <rFont val="Arial"/>
        <family val="2"/>
      </rPr>
      <t>ADMIN.
*Maklumat lanjut boleh dirujuk ke portal rasmi SPR di www.spr.gov.my.
            Sekretariat Pemerhati
            Suruhanjaya Pilihan Raya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</si>
</sst>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4"/>
      <color theme="1"/>
      <name val="Arial"/>
      <family val="2"/>
    </font>
    <font>
      <b/>
      <sz val="14"/>
      <color rgb="FFCC0099"/>
      <name val="Arial"/>
      <family val="2"/>
    </font>
    <font>
      <b/>
      <sz val="14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E3D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4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ill>
        <patternFill>
          <bgColor rgb="FFFF5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99"/>
      <color rgb="FFFF5050"/>
      <color rgb="FFC9A6E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MY" b="1"/>
              <a:t>JUMLAH</a:t>
            </a:r>
            <a:r>
              <a:rPr lang="en-MY" b="1" baseline="0"/>
              <a:t> PEMERHATI SETIAP PARLIMEN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ADMIN!$B$3:$B$27</c:f>
              <c:strCache>
                <c:ptCount val="25"/>
                <c:pt idx="0">
                  <c:v>P.167 Kudat</c:v>
                </c:pt>
                <c:pt idx="1">
                  <c:v>P.168 Kota Marudu</c:v>
                </c:pt>
                <c:pt idx="2">
                  <c:v>P.169 Kota Belud</c:v>
                </c:pt>
                <c:pt idx="3">
                  <c:v>P.170 Tuaran</c:v>
                </c:pt>
                <c:pt idx="4">
                  <c:v>P.171 Sepanggar</c:v>
                </c:pt>
                <c:pt idx="5">
                  <c:v>P.172 Kota Kinabalu</c:v>
                </c:pt>
                <c:pt idx="6">
                  <c:v>P.173 Putatan</c:v>
                </c:pt>
                <c:pt idx="7">
                  <c:v>P.174 Penampang</c:v>
                </c:pt>
                <c:pt idx="8">
                  <c:v>P.175 Papar</c:v>
                </c:pt>
                <c:pt idx="9">
                  <c:v>P.176 Kimanis</c:v>
                </c:pt>
                <c:pt idx="10">
                  <c:v>P.177 Beaufort</c:v>
                </c:pt>
                <c:pt idx="11">
                  <c:v>P.178 Sipitang</c:v>
                </c:pt>
                <c:pt idx="12">
                  <c:v>P.179 Ranau</c:v>
                </c:pt>
                <c:pt idx="13">
                  <c:v>P.180 Keningau</c:v>
                </c:pt>
                <c:pt idx="14">
                  <c:v>P.181 Tenom</c:v>
                </c:pt>
                <c:pt idx="15">
                  <c:v>P.182 Pensiangan</c:v>
                </c:pt>
                <c:pt idx="16">
                  <c:v>P.183 Beluran</c:v>
                </c:pt>
                <c:pt idx="17">
                  <c:v>P.184 Libaran</c:v>
                </c:pt>
                <c:pt idx="18">
                  <c:v>P.185 Batu Sapi</c:v>
                </c:pt>
                <c:pt idx="19">
                  <c:v>P.186 Sandakan</c:v>
                </c:pt>
                <c:pt idx="20">
                  <c:v>P.187 Kinabatangan</c:v>
                </c:pt>
                <c:pt idx="21">
                  <c:v>P.188 Lahad Datu</c:v>
                </c:pt>
                <c:pt idx="22">
                  <c:v>P.189 Semporna</c:v>
                </c:pt>
                <c:pt idx="23">
                  <c:v>P.190 Tawau</c:v>
                </c:pt>
                <c:pt idx="24">
                  <c:v>P.191 Kalabakan</c:v>
                </c:pt>
              </c:strCache>
            </c:strRef>
          </c:cat>
          <c:val>
            <c:numRef>
              <c:f>ADMIN!$D$3:$D$27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1B-46A1-AE53-9D0762A94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90682943"/>
        <c:axId val="1155593583"/>
      </c:barChart>
      <c:catAx>
        <c:axId val="990682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5593583"/>
        <c:crosses val="autoZero"/>
        <c:auto val="1"/>
        <c:lblAlgn val="ctr"/>
        <c:lblOffset val="100"/>
        <c:noMultiLvlLbl val="0"/>
      </c:catAx>
      <c:valAx>
        <c:axId val="115559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682943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MY" b="1"/>
              <a:t>JUMLAH SAIZ BAJU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BEC-4062-9AB1-8BFC94BB06C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BEC-4062-9AB1-8BFC94BB06C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BEC-4062-9AB1-8BFC94BB06C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BEC-4062-9AB1-8BFC94BB06C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BEC-4062-9AB1-8BFC94BB06C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BEC-4062-9AB1-8BFC94BB06C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BEC-4062-9AB1-8BFC94BB06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SPR!$B$3:$B$9</c:f>
              <c:strCache>
                <c:ptCount val="7"/>
                <c:pt idx="0">
                  <c:v>Tidak Perlukan Baju &amp; Topi</c:v>
                </c:pt>
                <c:pt idx="1">
                  <c:v>M</c:v>
                </c:pt>
                <c:pt idx="2">
                  <c:v>L</c:v>
                </c:pt>
                <c:pt idx="3">
                  <c:v>XL</c:v>
                </c:pt>
                <c:pt idx="4">
                  <c:v>2XL</c:v>
                </c:pt>
                <c:pt idx="5">
                  <c:v>3XL</c:v>
                </c:pt>
                <c:pt idx="6">
                  <c:v>5XL</c:v>
                </c:pt>
              </c:strCache>
            </c:strRef>
          </c:cat>
          <c:val>
            <c:numRef>
              <c:f>SPR!$C$3:$C$9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D3-485F-AC18-B7563A5B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327119"/>
        <c:axId val="1163904335"/>
      </c:barChart>
      <c:catAx>
        <c:axId val="608327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904335"/>
        <c:crosses val="autoZero"/>
        <c:auto val="1"/>
        <c:lblAlgn val="ctr"/>
        <c:lblOffset val="100"/>
        <c:noMultiLvlLbl val="0"/>
      </c:catAx>
      <c:valAx>
        <c:axId val="1163904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327119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MY" b="1"/>
              <a:t>JUMLAH PEMERHATI MENGIKUT ZON LATIHAN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99-4D02-AF4E-4FE01454C477}"/>
              </c:ext>
            </c:extLst>
          </c:dPt>
          <c:dPt>
            <c:idx val="1"/>
            <c:invertIfNegative val="0"/>
            <c:bubble3D val="0"/>
            <c:spPr>
              <a:solidFill>
                <a:srgbClr val="C9A6E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88-4EEA-ACBF-8C3B6C104CE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6188-4EEA-ACBF-8C3B6C104CE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99-4D02-AF4E-4FE01454C4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SPR!$B$17:$B$20</c:f>
              <c:strCache>
                <c:ptCount val="4"/>
                <c:pt idx="0">
                  <c:v>Zon 1: Putrajaya</c:v>
                </c:pt>
                <c:pt idx="1">
                  <c:v>Zon 2: Kota Kinabalu</c:v>
                </c:pt>
                <c:pt idx="2">
                  <c:v>Zon 3: Sandakan</c:v>
                </c:pt>
                <c:pt idx="3">
                  <c:v>Zon 4: Tawau</c:v>
                </c:pt>
              </c:strCache>
            </c:strRef>
          </c:cat>
          <c:val>
            <c:numRef>
              <c:f>SPR!$C$17:$C$20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0-4C26-A748-9139EC265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7550447"/>
        <c:axId val="1287403375"/>
      </c:barChart>
      <c:catAx>
        <c:axId val="1167550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403375"/>
        <c:crosses val="autoZero"/>
        <c:auto val="1"/>
        <c:lblAlgn val="ctr"/>
        <c:lblOffset val="100"/>
        <c:noMultiLvlLbl val="0"/>
      </c:catAx>
      <c:valAx>
        <c:axId val="1287403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7550447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121627</xdr:colOff>
      <xdr:row>23</xdr:row>
      <xdr:rowOff>97634</xdr:rowOff>
    </xdr:from>
    <xdr:to>
      <xdr:col>1</xdr:col>
      <xdr:colOff>521677</xdr:colOff>
      <xdr:row>26</xdr:row>
      <xdr:rowOff>13862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86909-9B65-4159-9392-A5A98DDC7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012" y="4493788"/>
          <a:ext cx="400050" cy="4877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809624</xdr:colOff>
      <xdr:row>1</xdr:row>
      <xdr:rowOff>452437</xdr:rowOff>
    </xdr:from>
    <xdr:to>
      <xdr:col>17</xdr:col>
      <xdr:colOff>104775</xdr:colOff>
      <xdr:row>6</xdr:row>
      <xdr:rowOff>542925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28BFCF-3896-466E-8531-06DDDEA6CB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347661</xdr:colOff>
      <xdr:row>0</xdr:row>
      <xdr:rowOff>185736</xdr:rowOff>
    </xdr:from>
    <xdr:to>
      <xdr:col>9</xdr:col>
      <xdr:colOff>809625</xdr:colOff>
      <xdr:row>11</xdr:row>
      <xdr:rowOff>190499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64CC5E0-A33D-4906-B46E-8A4C7860CC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290512</xdr:colOff>
      <xdr:row>15</xdr:row>
      <xdr:rowOff>23812</xdr:rowOff>
    </xdr:from>
    <xdr:to>
      <xdr:col>8</xdr:col>
      <xdr:colOff>500062</xdr:colOff>
      <xdr:row>24</xdr:row>
      <xdr:rowOff>23812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0D46D33-6E61-4D8F-8329-02375F6806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36E8-C707-42FB-8090-696161C0B1A0}">
  <sheetPr>
    <tabColor rgb="FFCC0099"/>
  </sheetPr>
  <dimension ref="B1:M27"/>
  <sheetViews>
    <sheetView tabSelected="1" zoomScale="130" zoomScaleNormal="130" zoomScaleSheetLayoutView="115" workbookViewId="0">
      <selection activeCell="M1" sqref="M1"/>
    </sheetView>
  </sheetViews>
  <sheetFormatPr defaultRowHeight="15" x14ac:dyDescent="0.25"/>
  <cols>
    <col min="1" max="1" width="4.85546875" customWidth="1"/>
    <col min="2" max="2" width="9.140625" customWidth="1"/>
    <col min="13" max="13" width="82" customWidth="1"/>
  </cols>
  <sheetData>
    <row r="1" spans="2:13" ht="15.75" thickBot="1" x14ac:dyDescent="0.3"/>
    <row r="2" spans="2:13" ht="15" customHeight="1" x14ac:dyDescent="0.25">
      <c r="B2" s="40" t="s">
        <v>67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2:13" ht="15" customHeight="1" x14ac:dyDescent="0.25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2:13" ht="15" customHeight="1" x14ac:dyDescent="0.25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2:13" ht="15" customHeight="1" x14ac:dyDescent="0.25"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2:13" ht="15" customHeight="1" x14ac:dyDescent="0.25"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2:13" ht="15" customHeight="1" x14ac:dyDescent="0.25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2:13" ht="15" customHeight="1" x14ac:dyDescent="0.25"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2:13" ht="15" customHeight="1" x14ac:dyDescent="0.25"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2:13" ht="15" customHeight="1" x14ac:dyDescent="0.25"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2:13" ht="15" customHeight="1" x14ac:dyDescent="0.25"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2:13" ht="15" customHeight="1" x14ac:dyDescent="0.25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2:13" ht="15" customHeight="1" x14ac:dyDescent="0.25"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2:13" ht="15" customHeight="1" x14ac:dyDescent="0.25"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5"/>
    </row>
    <row r="15" spans="2:13" ht="15" customHeight="1" x14ac:dyDescent="0.25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2:13" ht="15" customHeight="1" x14ac:dyDescent="0.25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2:13" ht="15" customHeight="1" x14ac:dyDescent="0.25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2:13" ht="15" customHeight="1" x14ac:dyDescent="0.25"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5"/>
    </row>
    <row r="19" spans="2:13" ht="15" customHeight="1" x14ac:dyDescent="0.25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2:13" ht="15" customHeight="1" x14ac:dyDescent="0.25"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2:13" ht="15" customHeight="1" x14ac:dyDescent="0.25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2:13" ht="15" customHeight="1" x14ac:dyDescent="0.25"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</row>
    <row r="23" spans="2:13" ht="15.75" customHeight="1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2:13" x14ac:dyDescent="0.2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/>
    </row>
    <row r="25" spans="2:13" x14ac:dyDescent="0.25"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2:13" x14ac:dyDescent="0.25"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  <row r="27" spans="2:13" ht="15.75" thickBot="1" x14ac:dyDescent="0.3"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/>
    </row>
  </sheetData>
  <sheetProtection password="C72C" sheet="1" objects="1" scenarios="1"/>
  <mergeCells count="1">
    <mergeCell ref="B2:M27"/>
  </mergeCells>
  <pageMargins left="0.7" right="0.7" top="0.75" bottom="0.7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30DB-FF1F-4EA0-80BA-B8B61DA2A0D9}">
  <sheetPr codeName="Sheet3">
    <tabColor rgb="FFCC0099"/>
    <pageSetUpPr fitToPage="1"/>
  </sheetPr>
  <dimension ref="A3:I104"/>
  <sheetViews>
    <sheetView zoomScale="70" zoomScaleNormal="70" workbookViewId="0">
      <pane ySplit="4" topLeftCell="A5" activePane="bottomLeft" state="frozen"/>
      <selection pane="bottomLeft" activeCell="C5" sqref="C5"/>
    </sheetView>
  </sheetViews>
  <sheetFormatPr defaultRowHeight="18" x14ac:dyDescent="0.25"/>
  <cols>
    <col min="1" max="1" width="7.140625" style="3" customWidth="1"/>
    <col min="2" max="2" width="54.28515625" style="5" customWidth="1"/>
    <col min="3" max="3" width="27.7109375" style="6" customWidth="1"/>
    <col min="4" max="4" width="25.85546875" style="6" customWidth="1"/>
    <col min="5" max="5" width="31.5703125" style="6" customWidth="1"/>
    <col min="6" max="6" width="19.140625" style="6" customWidth="1"/>
    <col min="7" max="7" width="23.5703125" style="6" customWidth="1"/>
    <col min="8" max="8" width="42.42578125" style="3" customWidth="1"/>
    <col min="9" max="9" width="34.140625" style="6" customWidth="1"/>
    <col min="10" max="16384" width="9.140625" style="7"/>
  </cols>
  <sheetData>
    <row r="3" spans="1:9" ht="49.5" customHeight="1" x14ac:dyDescent="0.25">
      <c r="A3" s="53" t="s">
        <v>0</v>
      </c>
      <c r="B3" s="49" t="s">
        <v>5</v>
      </c>
      <c r="C3" s="49"/>
      <c r="D3" s="49"/>
      <c r="E3" s="49"/>
      <c r="F3" s="50" t="s">
        <v>4</v>
      </c>
      <c r="G3" s="51"/>
      <c r="H3" s="51"/>
      <c r="I3" s="52"/>
    </row>
    <row r="4" spans="1:9" ht="59.25" customHeight="1" x14ac:dyDescent="0.25">
      <c r="A4" s="53"/>
      <c r="B4" s="23" t="s">
        <v>65</v>
      </c>
      <c r="C4" s="23" t="s">
        <v>3</v>
      </c>
      <c r="D4" s="22" t="s">
        <v>1</v>
      </c>
      <c r="E4" s="22" t="s">
        <v>6</v>
      </c>
      <c r="F4" s="24" t="s">
        <v>2</v>
      </c>
      <c r="G4" s="24" t="s">
        <v>7</v>
      </c>
      <c r="H4" s="24" t="s">
        <v>63</v>
      </c>
      <c r="I4" s="24" t="s">
        <v>64</v>
      </c>
    </row>
    <row r="5" spans="1:9" s="4" customFormat="1" ht="93" customHeight="1" x14ac:dyDescent="0.25">
      <c r="A5" s="37">
        <v>1</v>
      </c>
      <c r="B5" s="39"/>
      <c r="C5" s="29"/>
      <c r="D5" s="29"/>
      <c r="E5" s="27"/>
      <c r="F5" s="27"/>
      <c r="G5" s="27"/>
      <c r="H5" s="25"/>
      <c r="I5" s="28" t="str">
        <f>IF(H5="","",VLOOKUP(H5, ADMIN!B3:C27, 2, FALSE))</f>
        <v/>
      </c>
    </row>
    <row r="6" spans="1:9" s="4" customFormat="1" ht="93" customHeight="1" x14ac:dyDescent="0.25">
      <c r="A6" s="37">
        <v>2</v>
      </c>
      <c r="B6" s="26"/>
      <c r="C6" s="29"/>
      <c r="D6" s="29"/>
      <c r="E6" s="27"/>
      <c r="F6" s="27"/>
      <c r="G6" s="27"/>
      <c r="H6" s="25"/>
      <c r="I6" s="28" t="str">
        <f>IF(H6="","",VLOOKUP(H6, ADMIN!B3:C27, 2, FALSE))</f>
        <v/>
      </c>
    </row>
    <row r="7" spans="1:9" s="4" customFormat="1" ht="93" customHeight="1" x14ac:dyDescent="0.25">
      <c r="A7" s="37">
        <v>3</v>
      </c>
      <c r="B7" s="26"/>
      <c r="C7" s="29"/>
      <c r="D7" s="29"/>
      <c r="E7" s="27"/>
      <c r="F7" s="27"/>
      <c r="G7" s="27"/>
      <c r="H7" s="25"/>
      <c r="I7" s="28" t="str">
        <f>IF(H7="","",VLOOKUP(H7, ADMIN!B3:C27, 2, FALSE))</f>
        <v/>
      </c>
    </row>
    <row r="8" spans="1:9" s="4" customFormat="1" ht="93" customHeight="1" x14ac:dyDescent="0.25">
      <c r="A8" s="37">
        <v>4</v>
      </c>
      <c r="B8" s="26"/>
      <c r="C8" s="29"/>
      <c r="D8" s="29"/>
      <c r="E8" s="27"/>
      <c r="F8" s="27"/>
      <c r="G8" s="27"/>
      <c r="H8" s="25"/>
      <c r="I8" s="28" t="str">
        <f>IF(H8="","",VLOOKUP(H8, ADMIN!B3:C27, 2, FALSE))</f>
        <v/>
      </c>
    </row>
    <row r="9" spans="1:9" s="4" customFormat="1" ht="93" customHeight="1" x14ac:dyDescent="0.25">
      <c r="A9" s="37">
        <v>5</v>
      </c>
      <c r="B9" s="26"/>
      <c r="C9" s="29"/>
      <c r="D9" s="29"/>
      <c r="E9" s="27"/>
      <c r="F9" s="27"/>
      <c r="G9" s="27"/>
      <c r="H9" s="25"/>
      <c r="I9" s="28" t="str">
        <f>IF(H9="","",VLOOKUP(H9, ADMIN!B3:C27, 2, FALSE))</f>
        <v/>
      </c>
    </row>
    <row r="10" spans="1:9" s="4" customFormat="1" ht="93" customHeight="1" x14ac:dyDescent="0.25">
      <c r="A10" s="37">
        <v>6</v>
      </c>
      <c r="B10" s="26"/>
      <c r="C10" s="29"/>
      <c r="D10" s="29"/>
      <c r="E10" s="27"/>
      <c r="F10" s="27"/>
      <c r="G10" s="27"/>
      <c r="H10" s="25"/>
      <c r="I10" s="28" t="str">
        <f>IF(H10="","",VLOOKUP(H10, ADMIN!B3:C27, 2, FALSE))</f>
        <v/>
      </c>
    </row>
    <row r="11" spans="1:9" s="4" customFormat="1" ht="93" customHeight="1" x14ac:dyDescent="0.25">
      <c r="A11" s="37">
        <v>7</v>
      </c>
      <c r="B11" s="26"/>
      <c r="C11" s="29"/>
      <c r="D11" s="29"/>
      <c r="E11" s="27"/>
      <c r="F11" s="27"/>
      <c r="G11" s="27"/>
      <c r="H11" s="25"/>
      <c r="I11" s="28" t="str">
        <f>IF(H11="","",VLOOKUP(H11, ADMIN!B3:C27, 2, FALSE))</f>
        <v/>
      </c>
    </row>
    <row r="12" spans="1:9" s="4" customFormat="1" ht="93" customHeight="1" x14ac:dyDescent="0.25">
      <c r="A12" s="37">
        <v>8</v>
      </c>
      <c r="B12" s="26"/>
      <c r="C12" s="29"/>
      <c r="D12" s="29"/>
      <c r="E12" s="27"/>
      <c r="F12" s="27"/>
      <c r="G12" s="27"/>
      <c r="H12" s="25"/>
      <c r="I12" s="28" t="str">
        <f>IF(H12="","",VLOOKUP(H12, ADMIN!B3:C27, 2, FALSE))</f>
        <v/>
      </c>
    </row>
    <row r="13" spans="1:9" s="4" customFormat="1" ht="93" customHeight="1" x14ac:dyDescent="0.25">
      <c r="A13" s="37">
        <v>9</v>
      </c>
      <c r="B13" s="26"/>
      <c r="C13" s="29"/>
      <c r="D13" s="29"/>
      <c r="E13" s="27"/>
      <c r="F13" s="27"/>
      <c r="G13" s="27"/>
      <c r="H13" s="25"/>
      <c r="I13" s="28" t="str">
        <f>IF(H13="","",VLOOKUP(H13, ADMIN!B3:C27, 2, FALSE))</f>
        <v/>
      </c>
    </row>
    <row r="14" spans="1:9" s="4" customFormat="1" ht="93" customHeight="1" x14ac:dyDescent="0.25">
      <c r="A14" s="37">
        <v>10</v>
      </c>
      <c r="B14" s="26"/>
      <c r="C14" s="29"/>
      <c r="D14" s="29"/>
      <c r="E14" s="27"/>
      <c r="F14" s="27"/>
      <c r="G14" s="27"/>
      <c r="H14" s="25"/>
      <c r="I14" s="28" t="str">
        <f>IF(H14="","",VLOOKUP(H14, ADMIN!B3:C27, 2, FALSE))</f>
        <v/>
      </c>
    </row>
    <row r="15" spans="1:9" s="4" customFormat="1" ht="93" customHeight="1" x14ac:dyDescent="0.25">
      <c r="A15" s="37">
        <v>11</v>
      </c>
      <c r="B15" s="26"/>
      <c r="C15" s="29"/>
      <c r="D15" s="29"/>
      <c r="E15" s="27"/>
      <c r="F15" s="27"/>
      <c r="G15" s="27"/>
      <c r="H15" s="25"/>
      <c r="I15" s="28" t="str">
        <f>IF(H15="","",VLOOKUP(H15, ADMIN!B3:C27, 2, FALSE))</f>
        <v/>
      </c>
    </row>
    <row r="16" spans="1:9" s="4" customFormat="1" ht="93" customHeight="1" x14ac:dyDescent="0.25">
      <c r="A16" s="37">
        <v>12</v>
      </c>
      <c r="B16" s="26"/>
      <c r="C16" s="29"/>
      <c r="D16" s="29"/>
      <c r="E16" s="27"/>
      <c r="F16" s="27"/>
      <c r="G16" s="27"/>
      <c r="H16" s="25"/>
      <c r="I16" s="28" t="str">
        <f>IF(H16="","",VLOOKUP(H16, ADMIN!B3:C27, 2, FALSE))</f>
        <v/>
      </c>
    </row>
    <row r="17" spans="1:9" s="4" customFormat="1" ht="93" customHeight="1" x14ac:dyDescent="0.25">
      <c r="A17" s="37">
        <v>13</v>
      </c>
      <c r="B17" s="26"/>
      <c r="C17" s="29"/>
      <c r="D17" s="29"/>
      <c r="E17" s="29"/>
      <c r="F17" s="27"/>
      <c r="G17" s="27"/>
      <c r="H17" s="25"/>
      <c r="I17" s="28" t="str">
        <f>IF(H17="","",VLOOKUP(H17, ADMIN!B3:C27, 2, FALSE))</f>
        <v/>
      </c>
    </row>
    <row r="18" spans="1:9" s="4" customFormat="1" ht="93" customHeight="1" x14ac:dyDescent="0.25">
      <c r="A18" s="37">
        <v>14</v>
      </c>
      <c r="B18" s="26"/>
      <c r="C18" s="29"/>
      <c r="D18" s="29"/>
      <c r="E18" s="27"/>
      <c r="F18" s="27"/>
      <c r="G18" s="27"/>
      <c r="H18" s="25"/>
      <c r="I18" s="28" t="str">
        <f>IF(H18="","",VLOOKUP(H18, ADMIN!B3:C27, 2, FALSE))</f>
        <v/>
      </c>
    </row>
    <row r="19" spans="1:9" s="4" customFormat="1" ht="93" customHeight="1" x14ac:dyDescent="0.25">
      <c r="A19" s="37">
        <v>15</v>
      </c>
      <c r="B19" s="26"/>
      <c r="C19" s="29"/>
      <c r="D19" s="29"/>
      <c r="E19" s="27"/>
      <c r="F19" s="27"/>
      <c r="G19" s="27"/>
      <c r="H19" s="25"/>
      <c r="I19" s="28" t="str">
        <f>IF(H19="","",VLOOKUP(H19, ADMIN!B3:C27, 2, FALSE))</f>
        <v/>
      </c>
    </row>
    <row r="20" spans="1:9" s="4" customFormat="1" ht="93" customHeight="1" x14ac:dyDescent="0.25">
      <c r="A20" s="37">
        <v>16</v>
      </c>
      <c r="B20" s="26"/>
      <c r="C20" s="29"/>
      <c r="D20" s="29"/>
      <c r="E20" s="27"/>
      <c r="F20" s="27"/>
      <c r="G20" s="27"/>
      <c r="H20" s="25"/>
      <c r="I20" s="28" t="str">
        <f>IF(H20="","",VLOOKUP(H20, ADMIN!B3:C27, 2, FALSE))</f>
        <v/>
      </c>
    </row>
    <row r="21" spans="1:9" s="4" customFormat="1" ht="93" customHeight="1" x14ac:dyDescent="0.25">
      <c r="A21" s="37">
        <v>17</v>
      </c>
      <c r="B21" s="26"/>
      <c r="C21" s="29"/>
      <c r="D21" s="29"/>
      <c r="E21" s="29"/>
      <c r="F21" s="27"/>
      <c r="G21" s="27"/>
      <c r="H21" s="25"/>
      <c r="I21" s="28" t="str">
        <f>IF(H21="","",VLOOKUP(H21, ADMIN!B3:C27, 2, FALSE))</f>
        <v/>
      </c>
    </row>
    <row r="22" spans="1:9" s="4" customFormat="1" ht="93" customHeight="1" x14ac:dyDescent="0.25">
      <c r="A22" s="37">
        <v>18</v>
      </c>
      <c r="B22" s="26"/>
      <c r="C22" s="29"/>
      <c r="D22" s="29"/>
      <c r="E22" s="29"/>
      <c r="F22" s="27"/>
      <c r="G22" s="27"/>
      <c r="H22" s="25"/>
      <c r="I22" s="28" t="str">
        <f>IF(H22="","",VLOOKUP(H22, ADMIN!B3:C27, 2, FALSE))</f>
        <v/>
      </c>
    </row>
    <row r="23" spans="1:9" s="4" customFormat="1" ht="93" customHeight="1" x14ac:dyDescent="0.25">
      <c r="A23" s="37">
        <v>19</v>
      </c>
      <c r="B23" s="26"/>
      <c r="C23" s="30"/>
      <c r="D23" s="30"/>
      <c r="E23" s="25"/>
      <c r="F23" s="27"/>
      <c r="G23" s="27"/>
      <c r="H23" s="25"/>
      <c r="I23" s="28" t="str">
        <f>IF(H23="","",VLOOKUP(H23, ADMIN!B3:C27, 2, FALSE))</f>
        <v/>
      </c>
    </row>
    <row r="24" spans="1:9" s="4" customFormat="1" ht="93" customHeight="1" x14ac:dyDescent="0.25">
      <c r="A24" s="37">
        <v>20</v>
      </c>
      <c r="B24" s="26"/>
      <c r="C24" s="30"/>
      <c r="D24" s="30"/>
      <c r="E24" s="30"/>
      <c r="F24" s="27"/>
      <c r="G24" s="27"/>
      <c r="H24" s="25"/>
      <c r="I24" s="28" t="str">
        <f>IF(H24="","",VLOOKUP(H24, ADMIN!B3:C27, 2, FALSE))</f>
        <v/>
      </c>
    </row>
    <row r="25" spans="1:9" s="4" customFormat="1" ht="93" customHeight="1" x14ac:dyDescent="0.25">
      <c r="A25" s="37">
        <v>21</v>
      </c>
      <c r="B25" s="26"/>
      <c r="C25" s="30"/>
      <c r="D25" s="30"/>
      <c r="E25" s="30"/>
      <c r="F25" s="27"/>
      <c r="G25" s="27"/>
      <c r="H25" s="25"/>
      <c r="I25" s="28" t="str">
        <f>IF(H25="","",VLOOKUP(H25, ADMIN!B3:C27, 2, FALSE))</f>
        <v/>
      </c>
    </row>
    <row r="26" spans="1:9" s="4" customFormat="1" ht="93" customHeight="1" x14ac:dyDescent="0.25">
      <c r="A26" s="37">
        <v>22</v>
      </c>
      <c r="B26" s="26"/>
      <c r="C26" s="30"/>
      <c r="D26" s="30"/>
      <c r="E26" s="30"/>
      <c r="F26" s="27"/>
      <c r="G26" s="27"/>
      <c r="H26" s="25"/>
      <c r="I26" s="28" t="str">
        <f>IF(H26="","",VLOOKUP(H26, ADMIN!B3:C27, 2, FALSE))</f>
        <v/>
      </c>
    </row>
    <row r="27" spans="1:9" s="4" customFormat="1" ht="93" customHeight="1" x14ac:dyDescent="0.25">
      <c r="A27" s="37">
        <v>23</v>
      </c>
      <c r="B27" s="26"/>
      <c r="C27" s="30"/>
      <c r="D27" s="30"/>
      <c r="E27" s="25"/>
      <c r="F27" s="27"/>
      <c r="G27" s="27"/>
      <c r="H27" s="25"/>
      <c r="I27" s="28" t="str">
        <f>IF(H27="","",VLOOKUP(H27, ADMIN!B3:C27, 2, FALSE))</f>
        <v/>
      </c>
    </row>
    <row r="28" spans="1:9" s="4" customFormat="1" ht="93" customHeight="1" x14ac:dyDescent="0.25">
      <c r="A28" s="37">
        <v>24</v>
      </c>
      <c r="B28" s="26"/>
      <c r="C28" s="30"/>
      <c r="D28" s="30"/>
      <c r="E28" s="25"/>
      <c r="F28" s="27"/>
      <c r="G28" s="27"/>
      <c r="H28" s="25"/>
      <c r="I28" s="28" t="str">
        <f>IF(H28="","",VLOOKUP(H28, ADMIN!B3:C27, 2, FALSE))</f>
        <v/>
      </c>
    </row>
    <row r="29" spans="1:9" s="4" customFormat="1" ht="93" customHeight="1" x14ac:dyDescent="0.25">
      <c r="A29" s="37">
        <v>25</v>
      </c>
      <c r="B29" s="26"/>
      <c r="C29" s="30"/>
      <c r="D29" s="30"/>
      <c r="E29" s="25"/>
      <c r="F29" s="27"/>
      <c r="G29" s="27"/>
      <c r="H29" s="25"/>
      <c r="I29" s="28" t="str">
        <f>IF(H29="","",VLOOKUP(H29, ADMIN!B3:C27, 2, FALSE))</f>
        <v/>
      </c>
    </row>
    <row r="30" spans="1:9" s="4" customFormat="1" ht="93" customHeight="1" x14ac:dyDescent="0.25">
      <c r="A30" s="37">
        <v>26</v>
      </c>
      <c r="B30" s="31"/>
      <c r="C30" s="30"/>
      <c r="D30" s="30"/>
      <c r="E30" s="30"/>
      <c r="F30" s="27"/>
      <c r="G30" s="27"/>
      <c r="H30" s="25"/>
      <c r="I30" s="28" t="str">
        <f>IF(H30="","",VLOOKUP(H30, ADMIN!B3:C27, 2, FALSE))</f>
        <v/>
      </c>
    </row>
    <row r="31" spans="1:9" s="4" customFormat="1" ht="93" customHeight="1" x14ac:dyDescent="0.25">
      <c r="A31" s="37">
        <v>27</v>
      </c>
      <c r="B31" s="26"/>
      <c r="C31" s="29"/>
      <c r="D31" s="29"/>
      <c r="E31" s="29"/>
      <c r="F31" s="27"/>
      <c r="G31" s="27"/>
      <c r="H31" s="25"/>
      <c r="I31" s="28" t="str">
        <f>IF(H31="","",VLOOKUP(H31, ADMIN!B3:C27, 2, FALSE))</f>
        <v/>
      </c>
    </row>
    <row r="32" spans="1:9" s="4" customFormat="1" ht="93" customHeight="1" x14ac:dyDescent="0.25">
      <c r="A32" s="37">
        <v>28</v>
      </c>
      <c r="B32" s="26"/>
      <c r="C32" s="30"/>
      <c r="D32" s="30"/>
      <c r="E32" s="25"/>
      <c r="F32" s="27"/>
      <c r="G32" s="27"/>
      <c r="H32" s="25"/>
      <c r="I32" s="28" t="str">
        <f>IF(H32="","",VLOOKUP(H32, ADMIN!B3:C27, 2, FALSE))</f>
        <v/>
      </c>
    </row>
    <row r="33" spans="1:9" s="4" customFormat="1" ht="93" customHeight="1" x14ac:dyDescent="0.25">
      <c r="A33" s="37">
        <v>29</v>
      </c>
      <c r="B33" s="26"/>
      <c r="C33" s="30"/>
      <c r="D33" s="30"/>
      <c r="E33" s="25"/>
      <c r="F33" s="27"/>
      <c r="G33" s="27"/>
      <c r="H33" s="25"/>
      <c r="I33" s="28" t="str">
        <f>IF(H33="","",VLOOKUP(H33, ADMIN!B3:C27, 2, FALSE))</f>
        <v/>
      </c>
    </row>
    <row r="34" spans="1:9" s="4" customFormat="1" ht="93" customHeight="1" x14ac:dyDescent="0.25">
      <c r="A34" s="37">
        <v>30</v>
      </c>
      <c r="B34" s="26"/>
      <c r="C34" s="30"/>
      <c r="D34" s="30"/>
      <c r="E34" s="29"/>
      <c r="F34" s="27"/>
      <c r="G34" s="27"/>
      <c r="H34" s="25"/>
      <c r="I34" s="28" t="str">
        <f>IF(H34="","",VLOOKUP(H34, ADMIN!B3:C27, 2, FALSE))</f>
        <v/>
      </c>
    </row>
    <row r="35" spans="1:9" s="4" customFormat="1" ht="93" customHeight="1" x14ac:dyDescent="0.25">
      <c r="A35" s="37">
        <v>31</v>
      </c>
      <c r="B35" s="26"/>
      <c r="C35" s="29"/>
      <c r="D35" s="29"/>
      <c r="E35" s="29"/>
      <c r="F35" s="27"/>
      <c r="G35" s="27"/>
      <c r="H35" s="25"/>
      <c r="I35" s="28" t="str">
        <f>IF(H35="","",VLOOKUP(H35, ADMIN!B3:C27, 2, FALSE))</f>
        <v/>
      </c>
    </row>
    <row r="36" spans="1:9" s="4" customFormat="1" ht="93" customHeight="1" x14ac:dyDescent="0.25">
      <c r="A36" s="37">
        <v>32</v>
      </c>
      <c r="B36" s="26"/>
      <c r="C36" s="29"/>
      <c r="D36" s="29"/>
      <c r="E36" s="29"/>
      <c r="F36" s="27"/>
      <c r="G36" s="27"/>
      <c r="H36" s="25"/>
      <c r="I36" s="28" t="str">
        <f>IF(H36="","",VLOOKUP(H36, ADMIN!B3:C27, 2, FALSE))</f>
        <v/>
      </c>
    </row>
    <row r="37" spans="1:9" s="4" customFormat="1" ht="93" customHeight="1" x14ac:dyDescent="0.25">
      <c r="A37" s="37">
        <v>33</v>
      </c>
      <c r="B37" s="26"/>
      <c r="C37" s="29"/>
      <c r="D37" s="29"/>
      <c r="E37" s="29"/>
      <c r="F37" s="27"/>
      <c r="G37" s="27"/>
      <c r="H37" s="25"/>
      <c r="I37" s="28" t="str">
        <f>IF(H37="","",VLOOKUP(H37, ADMIN!B3:C27, 2, FALSE))</f>
        <v/>
      </c>
    </row>
    <row r="38" spans="1:9" s="4" customFormat="1" ht="93" customHeight="1" x14ac:dyDescent="0.25">
      <c r="A38" s="37">
        <v>34</v>
      </c>
      <c r="B38" s="26"/>
      <c r="C38" s="29"/>
      <c r="D38" s="29"/>
      <c r="E38" s="29"/>
      <c r="F38" s="27"/>
      <c r="G38" s="27"/>
      <c r="H38" s="25"/>
      <c r="I38" s="28" t="str">
        <f>IF(H38="","",VLOOKUP(H38, ADMIN!B3:C27, 2, FALSE))</f>
        <v/>
      </c>
    </row>
    <row r="39" spans="1:9" s="4" customFormat="1" ht="93" customHeight="1" x14ac:dyDescent="0.25">
      <c r="A39" s="37">
        <v>35</v>
      </c>
      <c r="B39" s="26"/>
      <c r="C39" s="29"/>
      <c r="D39" s="29"/>
      <c r="E39" s="29"/>
      <c r="F39" s="27"/>
      <c r="G39" s="27"/>
      <c r="H39" s="25"/>
      <c r="I39" s="28" t="str">
        <f>IF(H39="","",VLOOKUP(H39, ADMIN!B3:C27, 2, FALSE))</f>
        <v/>
      </c>
    </row>
    <row r="40" spans="1:9" s="4" customFormat="1" ht="93" customHeight="1" x14ac:dyDescent="0.25">
      <c r="A40" s="37">
        <v>36</v>
      </c>
      <c r="B40" s="26"/>
      <c r="C40" s="29"/>
      <c r="D40" s="29"/>
      <c r="E40" s="29"/>
      <c r="F40" s="27"/>
      <c r="G40" s="27"/>
      <c r="H40" s="25"/>
      <c r="I40" s="28" t="str">
        <f>IF(H40="","",VLOOKUP(H40, ADMIN!B3:C27, 2, FALSE))</f>
        <v/>
      </c>
    </row>
    <row r="41" spans="1:9" s="4" customFormat="1" ht="93" customHeight="1" x14ac:dyDescent="0.25">
      <c r="A41" s="37">
        <v>37</v>
      </c>
      <c r="B41" s="26"/>
      <c r="C41" s="29"/>
      <c r="D41" s="29"/>
      <c r="E41" s="29"/>
      <c r="F41" s="27"/>
      <c r="G41" s="27"/>
      <c r="H41" s="25"/>
      <c r="I41" s="28" t="str">
        <f>IF(H41="","",VLOOKUP(H41, ADMIN!B3:C27, 2, FALSE))</f>
        <v/>
      </c>
    </row>
    <row r="42" spans="1:9" s="4" customFormat="1" ht="93" customHeight="1" x14ac:dyDescent="0.25">
      <c r="A42" s="37">
        <v>38</v>
      </c>
      <c r="B42" s="26"/>
      <c r="C42" s="29"/>
      <c r="D42" s="29"/>
      <c r="E42" s="29"/>
      <c r="F42" s="27"/>
      <c r="G42" s="27"/>
      <c r="H42" s="25"/>
      <c r="I42" s="28" t="str">
        <f>IF(H42="","",VLOOKUP(H42, ADMIN!B3:C27, 2, FALSE))</f>
        <v/>
      </c>
    </row>
    <row r="43" spans="1:9" s="4" customFormat="1" ht="93" customHeight="1" x14ac:dyDescent="0.25">
      <c r="A43" s="37">
        <v>39</v>
      </c>
      <c r="B43" s="26"/>
      <c r="C43" s="29"/>
      <c r="D43" s="29"/>
      <c r="E43" s="29"/>
      <c r="F43" s="27"/>
      <c r="G43" s="27"/>
      <c r="H43" s="25"/>
      <c r="I43" s="28" t="str">
        <f>IF(H43="","",VLOOKUP(H43, ADMIN!B3:C27, 2, FALSE))</f>
        <v/>
      </c>
    </row>
    <row r="44" spans="1:9" s="4" customFormat="1" ht="93" customHeight="1" x14ac:dyDescent="0.25">
      <c r="A44" s="37">
        <v>40</v>
      </c>
      <c r="B44" s="26"/>
      <c r="C44" s="30"/>
      <c r="D44" s="30"/>
      <c r="E44" s="25"/>
      <c r="F44" s="27"/>
      <c r="G44" s="27"/>
      <c r="H44" s="25"/>
      <c r="I44" s="28" t="str">
        <f>IF(H44="","",VLOOKUP(H44, ADMIN!B3:C27, 2, FALSE))</f>
        <v/>
      </c>
    </row>
    <row r="45" spans="1:9" s="4" customFormat="1" ht="93" customHeight="1" x14ac:dyDescent="0.25">
      <c r="A45" s="37">
        <v>41</v>
      </c>
      <c r="B45" s="26"/>
      <c r="C45" s="30"/>
      <c r="D45" s="30"/>
      <c r="E45" s="25"/>
      <c r="F45" s="27"/>
      <c r="G45" s="27"/>
      <c r="H45" s="25"/>
      <c r="I45" s="28" t="str">
        <f>IF(H45="","",VLOOKUP(H45, ADMIN!B3:C27, 2, FALSE))</f>
        <v/>
      </c>
    </row>
    <row r="46" spans="1:9" s="4" customFormat="1" ht="93" customHeight="1" x14ac:dyDescent="0.25">
      <c r="A46" s="37">
        <v>42</v>
      </c>
      <c r="B46" s="26"/>
      <c r="C46" s="30"/>
      <c r="D46" s="30"/>
      <c r="E46" s="25"/>
      <c r="F46" s="27"/>
      <c r="G46" s="27"/>
      <c r="H46" s="25"/>
      <c r="I46" s="28" t="str">
        <f>IF(H46="","",VLOOKUP(H46, ADMIN!B3:C27, 2, FALSE))</f>
        <v/>
      </c>
    </row>
    <row r="47" spans="1:9" s="4" customFormat="1" ht="93" customHeight="1" x14ac:dyDescent="0.25">
      <c r="A47" s="37">
        <v>43</v>
      </c>
      <c r="B47" s="26"/>
      <c r="C47" s="30"/>
      <c r="D47" s="30"/>
      <c r="E47" s="25"/>
      <c r="F47" s="27"/>
      <c r="G47" s="27"/>
      <c r="H47" s="25"/>
      <c r="I47" s="28" t="str">
        <f>IF(H47="","",VLOOKUP(H47, ADMIN!B3:C27, 2, FALSE))</f>
        <v/>
      </c>
    </row>
    <row r="48" spans="1:9" s="4" customFormat="1" ht="93" customHeight="1" x14ac:dyDescent="0.25">
      <c r="A48" s="37">
        <v>44</v>
      </c>
      <c r="B48" s="31"/>
      <c r="C48" s="29"/>
      <c r="D48" s="29"/>
      <c r="E48" s="29"/>
      <c r="F48" s="27"/>
      <c r="G48" s="27"/>
      <c r="H48" s="25"/>
      <c r="I48" s="28" t="str">
        <f>IF(H48="","",VLOOKUP(H48, ADMIN!B3:C27, 2, FALSE))</f>
        <v/>
      </c>
    </row>
    <row r="49" spans="1:9" s="4" customFormat="1" ht="93" customHeight="1" x14ac:dyDescent="0.25">
      <c r="A49" s="37">
        <v>45</v>
      </c>
      <c r="B49" s="26"/>
      <c r="C49" s="29"/>
      <c r="D49" s="29"/>
      <c r="E49" s="29"/>
      <c r="F49" s="27"/>
      <c r="G49" s="27"/>
      <c r="H49" s="25"/>
      <c r="I49" s="28" t="str">
        <f>IF(H49="","",VLOOKUP(H49, ADMIN!B3:C27, 2, FALSE))</f>
        <v/>
      </c>
    </row>
    <row r="50" spans="1:9" s="4" customFormat="1" ht="93" customHeight="1" x14ac:dyDescent="0.25">
      <c r="A50" s="37">
        <v>46</v>
      </c>
      <c r="B50" s="26"/>
      <c r="C50" s="30"/>
      <c r="D50" s="30"/>
      <c r="E50" s="25"/>
      <c r="F50" s="27"/>
      <c r="G50" s="27"/>
      <c r="H50" s="25"/>
      <c r="I50" s="28" t="str">
        <f>IF(H50="","",VLOOKUP(H50, ADMIN!B3:C27, 2, FALSE))</f>
        <v/>
      </c>
    </row>
    <row r="51" spans="1:9" s="4" customFormat="1" ht="93" customHeight="1" x14ac:dyDescent="0.25">
      <c r="A51" s="37">
        <v>47</v>
      </c>
      <c r="B51" s="26"/>
      <c r="C51" s="30"/>
      <c r="D51" s="30"/>
      <c r="E51" s="25"/>
      <c r="F51" s="27"/>
      <c r="G51" s="27"/>
      <c r="H51" s="25"/>
      <c r="I51" s="28" t="str">
        <f>IF(H51="","",VLOOKUP(H51, ADMIN!B3:C27, 2, FALSE))</f>
        <v/>
      </c>
    </row>
    <row r="52" spans="1:9" s="4" customFormat="1" ht="93" customHeight="1" x14ac:dyDescent="0.25">
      <c r="A52" s="37">
        <v>48</v>
      </c>
      <c r="B52" s="26"/>
      <c r="C52" s="30"/>
      <c r="D52" s="30"/>
      <c r="E52" s="25"/>
      <c r="F52" s="27"/>
      <c r="G52" s="27"/>
      <c r="H52" s="25"/>
      <c r="I52" s="28" t="str">
        <f>IF(H52="","",VLOOKUP(H52, ADMIN!B3:C27, 2, FALSE))</f>
        <v/>
      </c>
    </row>
    <row r="53" spans="1:9" s="4" customFormat="1" ht="93" customHeight="1" x14ac:dyDescent="0.25">
      <c r="A53" s="37">
        <v>49</v>
      </c>
      <c r="B53" s="26"/>
      <c r="C53" s="30"/>
      <c r="D53" s="30"/>
      <c r="E53" s="25"/>
      <c r="F53" s="27"/>
      <c r="G53" s="27"/>
      <c r="H53" s="25"/>
      <c r="I53" s="28" t="str">
        <f>IF(H53="","",VLOOKUP(H53, ADMIN!B3:C27, 2, FALSE))</f>
        <v/>
      </c>
    </row>
    <row r="54" spans="1:9" s="4" customFormat="1" ht="93" customHeight="1" x14ac:dyDescent="0.25">
      <c r="A54" s="37">
        <v>50</v>
      </c>
      <c r="B54" s="26"/>
      <c r="C54" s="30"/>
      <c r="D54" s="30"/>
      <c r="E54" s="25"/>
      <c r="F54" s="27"/>
      <c r="G54" s="27"/>
      <c r="H54" s="25"/>
      <c r="I54" s="28" t="str">
        <f>IF(H54="","",VLOOKUP(H54, ADMIN!B3:C27, 2, FALSE))</f>
        <v/>
      </c>
    </row>
    <row r="55" spans="1:9" s="4" customFormat="1" ht="93" customHeight="1" x14ac:dyDescent="0.25">
      <c r="A55" s="37">
        <v>51</v>
      </c>
      <c r="B55" s="26"/>
      <c r="C55" s="30"/>
      <c r="D55" s="30"/>
      <c r="E55" s="25"/>
      <c r="F55" s="27"/>
      <c r="G55" s="27"/>
      <c r="H55" s="25"/>
      <c r="I55" s="28" t="str">
        <f>IF(H55="","",VLOOKUP(H55, ADMIN!B3:C27, 2, FALSE))</f>
        <v/>
      </c>
    </row>
    <row r="56" spans="1:9" s="4" customFormat="1" ht="93" customHeight="1" x14ac:dyDescent="0.25">
      <c r="A56" s="37">
        <v>52</v>
      </c>
      <c r="B56" s="26"/>
      <c r="C56" s="30"/>
      <c r="D56" s="30"/>
      <c r="E56" s="25"/>
      <c r="F56" s="27"/>
      <c r="G56" s="27"/>
      <c r="H56" s="25"/>
      <c r="I56" s="28" t="str">
        <f>IF(H56="","",VLOOKUP(H56, ADMIN!B3:C27, 2, FALSE))</f>
        <v/>
      </c>
    </row>
    <row r="57" spans="1:9" s="4" customFormat="1" ht="93" customHeight="1" x14ac:dyDescent="0.25">
      <c r="A57" s="37">
        <v>53</v>
      </c>
      <c r="B57" s="26"/>
      <c r="C57" s="30"/>
      <c r="D57" s="30"/>
      <c r="E57" s="25"/>
      <c r="F57" s="27"/>
      <c r="G57" s="27"/>
      <c r="H57" s="25"/>
      <c r="I57" s="28" t="str">
        <f>IF(H57="","",VLOOKUP(H57, ADMIN!B3:C27, 2, FALSE))</f>
        <v/>
      </c>
    </row>
    <row r="58" spans="1:9" s="4" customFormat="1" ht="93" customHeight="1" x14ac:dyDescent="0.25">
      <c r="A58" s="37">
        <v>54</v>
      </c>
      <c r="B58" s="26"/>
      <c r="C58" s="29"/>
      <c r="D58" s="29"/>
      <c r="E58" s="29"/>
      <c r="F58" s="27"/>
      <c r="G58" s="27"/>
      <c r="H58" s="25"/>
      <c r="I58" s="28" t="str">
        <f>IF(H58="","",VLOOKUP(H58, ADMIN!B3:C27, 2, FALSE))</f>
        <v/>
      </c>
    </row>
    <row r="59" spans="1:9" s="4" customFormat="1" ht="93" customHeight="1" x14ac:dyDescent="0.25">
      <c r="A59" s="37">
        <v>55</v>
      </c>
      <c r="B59" s="26"/>
      <c r="C59" s="29"/>
      <c r="D59" s="29"/>
      <c r="E59" s="29"/>
      <c r="F59" s="27"/>
      <c r="G59" s="27"/>
      <c r="H59" s="25"/>
      <c r="I59" s="28" t="str">
        <f>IF(H59="","",VLOOKUP(H59, ADMIN!B3:C27, 2, FALSE))</f>
        <v/>
      </c>
    </row>
    <row r="60" spans="1:9" s="4" customFormat="1" ht="93" customHeight="1" x14ac:dyDescent="0.25">
      <c r="A60" s="37">
        <v>56</v>
      </c>
      <c r="B60" s="26"/>
      <c r="C60" s="29"/>
      <c r="D60" s="29"/>
      <c r="E60" s="29"/>
      <c r="F60" s="27"/>
      <c r="G60" s="27"/>
      <c r="H60" s="25"/>
      <c r="I60" s="28" t="str">
        <f>IF(H60="","",VLOOKUP(H60, ADMIN!B3:C27, 2, FALSE))</f>
        <v/>
      </c>
    </row>
    <row r="61" spans="1:9" s="4" customFormat="1" ht="93" customHeight="1" x14ac:dyDescent="0.25">
      <c r="A61" s="37">
        <v>57</v>
      </c>
      <c r="B61" s="26"/>
      <c r="C61" s="29"/>
      <c r="D61" s="29"/>
      <c r="E61" s="29"/>
      <c r="F61" s="27"/>
      <c r="G61" s="27"/>
      <c r="H61" s="25"/>
      <c r="I61" s="28" t="str">
        <f>IF(H61="","",VLOOKUP(H61, ADMIN!B3:C27, 2, FALSE))</f>
        <v/>
      </c>
    </row>
    <row r="62" spans="1:9" s="4" customFormat="1" ht="93" customHeight="1" x14ac:dyDescent="0.25">
      <c r="A62" s="37">
        <v>58</v>
      </c>
      <c r="B62" s="26"/>
      <c r="C62" s="29"/>
      <c r="D62" s="29"/>
      <c r="E62" s="29"/>
      <c r="F62" s="27"/>
      <c r="G62" s="27"/>
      <c r="H62" s="25"/>
      <c r="I62" s="28" t="str">
        <f>IF(H62="","",VLOOKUP(H62, ADMIN!B3:C27, 2, FALSE))</f>
        <v/>
      </c>
    </row>
    <row r="63" spans="1:9" s="4" customFormat="1" ht="93" customHeight="1" x14ac:dyDescent="0.25">
      <c r="A63" s="37">
        <v>59</v>
      </c>
      <c r="B63" s="26"/>
      <c r="C63" s="29"/>
      <c r="D63" s="29"/>
      <c r="E63" s="29"/>
      <c r="F63" s="27"/>
      <c r="G63" s="27"/>
      <c r="H63" s="25"/>
      <c r="I63" s="28" t="str">
        <f>IF(H63="","",VLOOKUP(H63, ADMIN!B3:C27, 2, FALSE))</f>
        <v/>
      </c>
    </row>
    <row r="64" spans="1:9" s="4" customFormat="1" ht="93" customHeight="1" x14ac:dyDescent="0.25">
      <c r="A64" s="37">
        <v>60</v>
      </c>
      <c r="B64" s="26"/>
      <c r="C64" s="29"/>
      <c r="D64" s="29"/>
      <c r="E64" s="29"/>
      <c r="F64" s="27"/>
      <c r="G64" s="27"/>
      <c r="H64" s="25"/>
      <c r="I64" s="28" t="str">
        <f>IF(H64="","",VLOOKUP(H64, ADMIN!B3:C27, 2, FALSE))</f>
        <v/>
      </c>
    </row>
    <row r="65" spans="1:9" s="4" customFormat="1" ht="93" customHeight="1" x14ac:dyDescent="0.25">
      <c r="A65" s="37">
        <v>61</v>
      </c>
      <c r="B65" s="26"/>
      <c r="C65" s="29"/>
      <c r="D65" s="29"/>
      <c r="E65" s="29"/>
      <c r="F65" s="27"/>
      <c r="G65" s="27"/>
      <c r="H65" s="25"/>
      <c r="I65" s="28" t="str">
        <f>IF(H65="","",VLOOKUP(H65, ADMIN!B3:C27, 2, FALSE))</f>
        <v/>
      </c>
    </row>
    <row r="66" spans="1:9" s="4" customFormat="1" ht="93" customHeight="1" x14ac:dyDescent="0.25">
      <c r="A66" s="37">
        <v>62</v>
      </c>
      <c r="B66" s="26"/>
      <c r="C66" s="29"/>
      <c r="D66" s="29"/>
      <c r="E66" s="29"/>
      <c r="F66" s="27"/>
      <c r="G66" s="27"/>
      <c r="H66" s="25"/>
      <c r="I66" s="28" t="str">
        <f>IF(H66="","",VLOOKUP(H66, ADMIN!B3:C27, 2, FALSE))</f>
        <v/>
      </c>
    </row>
    <row r="67" spans="1:9" s="4" customFormat="1" ht="93" customHeight="1" x14ac:dyDescent="0.25">
      <c r="A67" s="37">
        <v>63</v>
      </c>
      <c r="B67" s="26"/>
      <c r="C67" s="29"/>
      <c r="D67" s="29"/>
      <c r="E67" s="29"/>
      <c r="F67" s="27"/>
      <c r="G67" s="27"/>
      <c r="H67" s="25"/>
      <c r="I67" s="28" t="str">
        <f>IF(H67="","",VLOOKUP(H67, ADMIN!B3:C27, 2, FALSE))</f>
        <v/>
      </c>
    </row>
    <row r="68" spans="1:9" s="4" customFormat="1" ht="93" customHeight="1" x14ac:dyDescent="0.25">
      <c r="A68" s="37">
        <v>64</v>
      </c>
      <c r="B68" s="26"/>
      <c r="C68" s="29"/>
      <c r="D68" s="29"/>
      <c r="E68" s="29"/>
      <c r="F68" s="27"/>
      <c r="G68" s="27"/>
      <c r="H68" s="25"/>
      <c r="I68" s="28" t="str">
        <f>IF(H68="","",VLOOKUP(H68, ADMIN!B3:C27, FALSE))</f>
        <v/>
      </c>
    </row>
    <row r="69" spans="1:9" s="4" customFormat="1" ht="93" customHeight="1" x14ac:dyDescent="0.25">
      <c r="A69" s="37">
        <v>65</v>
      </c>
      <c r="B69" s="26"/>
      <c r="C69" s="29"/>
      <c r="D69" s="29"/>
      <c r="E69" s="32"/>
      <c r="F69" s="27"/>
      <c r="G69" s="27"/>
      <c r="H69" s="25"/>
      <c r="I69" s="28" t="str">
        <f>IF(H69="","",VLOOKUP(H69, ADMIN!B3:C27, 2, FALSE))</f>
        <v/>
      </c>
    </row>
    <row r="70" spans="1:9" s="4" customFormat="1" ht="93" customHeight="1" x14ac:dyDescent="0.25">
      <c r="A70" s="37">
        <v>66</v>
      </c>
      <c r="B70" s="26"/>
      <c r="C70" s="29"/>
      <c r="D70" s="29"/>
      <c r="E70" s="32"/>
      <c r="F70" s="27"/>
      <c r="G70" s="27"/>
      <c r="H70" s="25"/>
      <c r="I70" s="28" t="str">
        <f>IF(H70="","",VLOOKUP(H70, ADMIN!B3:C27, 2, FALSE))</f>
        <v/>
      </c>
    </row>
    <row r="71" spans="1:9" s="4" customFormat="1" ht="93" customHeight="1" x14ac:dyDescent="0.25">
      <c r="A71" s="37">
        <v>67</v>
      </c>
      <c r="B71" s="26"/>
      <c r="C71" s="29"/>
      <c r="D71" s="29"/>
      <c r="E71" s="32"/>
      <c r="F71" s="27"/>
      <c r="G71" s="27"/>
      <c r="H71" s="25"/>
      <c r="I71" s="28" t="str">
        <f>IF(H71="","",VLOOKUP(H71, ADMIN!B3:C271, 2, FALSE))</f>
        <v/>
      </c>
    </row>
    <row r="72" spans="1:9" s="4" customFormat="1" ht="93" customHeight="1" x14ac:dyDescent="0.25">
      <c r="A72" s="37">
        <v>68</v>
      </c>
      <c r="B72" s="26"/>
      <c r="C72" s="29"/>
      <c r="D72" s="29"/>
      <c r="E72" s="32"/>
      <c r="F72" s="27"/>
      <c r="G72" s="27"/>
      <c r="H72" s="25"/>
      <c r="I72" s="28" t="str">
        <f>IF(H72="","",VLOOKUP(H72, ADMIN!B3:C27, 2, FALSE))</f>
        <v/>
      </c>
    </row>
    <row r="73" spans="1:9" s="4" customFormat="1" ht="93" customHeight="1" x14ac:dyDescent="0.25">
      <c r="A73" s="37">
        <v>69</v>
      </c>
      <c r="B73" s="26"/>
      <c r="C73" s="29"/>
      <c r="D73" s="29"/>
      <c r="E73" s="32"/>
      <c r="F73" s="27"/>
      <c r="G73" s="27"/>
      <c r="H73" s="25"/>
      <c r="I73" s="28" t="str">
        <f>IF(H73="","",VLOOKUP(H73, ADMIN!B3:C27, 2, FALSE))</f>
        <v/>
      </c>
    </row>
    <row r="74" spans="1:9" s="4" customFormat="1" ht="93" customHeight="1" x14ac:dyDescent="0.25">
      <c r="A74" s="37">
        <v>70</v>
      </c>
      <c r="B74" s="26"/>
      <c r="C74" s="29"/>
      <c r="D74" s="29"/>
      <c r="E74" s="32"/>
      <c r="F74" s="27"/>
      <c r="G74" s="27"/>
      <c r="H74" s="25"/>
      <c r="I74" s="28" t="str">
        <f>IF(H74="","",VLOOKUP(H74, ADMIN!B3:C27, 2, FALSE))</f>
        <v/>
      </c>
    </row>
    <row r="75" spans="1:9" s="4" customFormat="1" ht="93" customHeight="1" x14ac:dyDescent="0.25">
      <c r="A75" s="37">
        <v>71</v>
      </c>
      <c r="B75" s="26"/>
      <c r="C75" s="29"/>
      <c r="D75" s="29"/>
      <c r="E75" s="32"/>
      <c r="F75" s="27"/>
      <c r="G75" s="27"/>
      <c r="H75" s="25"/>
      <c r="I75" s="28" t="str">
        <f>IF(H75="","",VLOOKUP(H75, ADMIN!B3:C27, 2, FALSE))</f>
        <v/>
      </c>
    </row>
    <row r="76" spans="1:9" s="4" customFormat="1" ht="93" customHeight="1" x14ac:dyDescent="0.25">
      <c r="A76" s="37">
        <v>72</v>
      </c>
      <c r="B76" s="26"/>
      <c r="C76" s="29"/>
      <c r="D76" s="29"/>
      <c r="E76" s="29"/>
      <c r="F76" s="27"/>
      <c r="G76" s="27"/>
      <c r="H76" s="25"/>
      <c r="I76" s="28" t="str">
        <f>IF(H76="","",VLOOKUP(H76, ADMIN!B3:C27, 2, FALSE))</f>
        <v/>
      </c>
    </row>
    <row r="77" spans="1:9" s="4" customFormat="1" ht="93" customHeight="1" x14ac:dyDescent="0.25">
      <c r="A77" s="37">
        <v>73</v>
      </c>
      <c r="B77" s="26"/>
      <c r="C77" s="29"/>
      <c r="D77" s="29"/>
      <c r="E77" s="29"/>
      <c r="F77" s="27"/>
      <c r="G77" s="27"/>
      <c r="H77" s="25"/>
      <c r="I77" s="28" t="str">
        <f>IF(H77="","",VLOOKUP(H77, ADMIN!B3:C27, 2, FALSE))</f>
        <v/>
      </c>
    </row>
    <row r="78" spans="1:9" s="4" customFormat="1" ht="93" customHeight="1" x14ac:dyDescent="0.25">
      <c r="A78" s="37">
        <v>74</v>
      </c>
      <c r="B78" s="26"/>
      <c r="C78" s="29"/>
      <c r="D78" s="29"/>
      <c r="E78" s="29"/>
      <c r="F78" s="27"/>
      <c r="G78" s="27"/>
      <c r="H78" s="25"/>
      <c r="I78" s="28" t="str">
        <f>IF(H78="","",VLOOKUP(H78, ADMIN!B3:C27, 2, FALSE))</f>
        <v/>
      </c>
    </row>
    <row r="79" spans="1:9" s="4" customFormat="1" ht="93" customHeight="1" x14ac:dyDescent="0.25">
      <c r="A79" s="37">
        <v>75</v>
      </c>
      <c r="B79" s="26"/>
      <c r="C79" s="29"/>
      <c r="D79" s="29"/>
      <c r="E79" s="29"/>
      <c r="F79" s="27"/>
      <c r="G79" s="27"/>
      <c r="H79" s="25"/>
      <c r="I79" s="28" t="str">
        <f>IF(H79="","",VLOOKUP(H79, ADMIN!B3:C27, 2, FALSE))</f>
        <v/>
      </c>
    </row>
    <row r="80" spans="1:9" s="4" customFormat="1" ht="93" customHeight="1" x14ac:dyDescent="0.25">
      <c r="A80" s="37">
        <v>76</v>
      </c>
      <c r="B80" s="26"/>
      <c r="C80" s="30"/>
      <c r="D80" s="30"/>
      <c r="E80" s="33"/>
      <c r="F80" s="27"/>
      <c r="G80" s="27"/>
      <c r="H80" s="25"/>
      <c r="I80" s="28" t="str">
        <f>IF(H80="","",VLOOKUP(H80, ADMIN!B3:C27, 2, FALSE))</f>
        <v/>
      </c>
    </row>
    <row r="81" spans="1:9" s="4" customFormat="1" ht="93" customHeight="1" x14ac:dyDescent="0.25">
      <c r="A81" s="37">
        <v>77</v>
      </c>
      <c r="B81" s="26"/>
      <c r="C81" s="30"/>
      <c r="D81" s="30"/>
      <c r="E81" s="33"/>
      <c r="F81" s="27"/>
      <c r="G81" s="27"/>
      <c r="H81" s="25"/>
      <c r="I81" s="28" t="str">
        <f>IF(H81="","",VLOOKUP(H81, ADMIN!B3:C27, 2, FALSE))</f>
        <v/>
      </c>
    </row>
    <row r="82" spans="1:9" s="4" customFormat="1" ht="93" customHeight="1" x14ac:dyDescent="0.25">
      <c r="A82" s="37">
        <v>78</v>
      </c>
      <c r="B82" s="26"/>
      <c r="C82" s="29"/>
      <c r="D82" s="29"/>
      <c r="E82" s="29"/>
      <c r="F82" s="27"/>
      <c r="G82" s="27"/>
      <c r="H82" s="25"/>
      <c r="I82" s="28" t="str">
        <f>IF(H82="","",VLOOKUP(H82, ADMIN!B3:C27, 2, FALSE))</f>
        <v/>
      </c>
    </row>
    <row r="83" spans="1:9" s="4" customFormat="1" ht="93" customHeight="1" x14ac:dyDescent="0.25">
      <c r="A83" s="37">
        <v>79</v>
      </c>
      <c r="B83" s="26"/>
      <c r="C83" s="30"/>
      <c r="D83" s="30"/>
      <c r="E83" s="30"/>
      <c r="F83" s="27"/>
      <c r="G83" s="27"/>
      <c r="H83" s="25"/>
      <c r="I83" s="28" t="str">
        <f>IF(H83="","",VLOOKUP(H83, ADMIN!B3:C27, 2, FALSE))</f>
        <v/>
      </c>
    </row>
    <row r="84" spans="1:9" s="4" customFormat="1" ht="93" customHeight="1" x14ac:dyDescent="0.25">
      <c r="A84" s="37">
        <v>80</v>
      </c>
      <c r="B84" s="26"/>
      <c r="C84" s="30"/>
      <c r="D84" s="30"/>
      <c r="E84" s="25"/>
      <c r="F84" s="27"/>
      <c r="G84" s="27"/>
      <c r="H84" s="25"/>
      <c r="I84" s="28" t="str">
        <f>IF(H84="","",VLOOKUP(H84, ADMIN!B3:C27, 2, FALSE))</f>
        <v/>
      </c>
    </row>
    <row r="85" spans="1:9" ht="93" customHeight="1" x14ac:dyDescent="0.25">
      <c r="A85" s="38">
        <v>81</v>
      </c>
      <c r="B85" s="34"/>
      <c r="C85" s="36"/>
      <c r="D85" s="36"/>
      <c r="E85" s="36"/>
      <c r="F85" s="35"/>
      <c r="G85" s="35"/>
      <c r="H85" s="21"/>
      <c r="I85" s="28" t="str">
        <f>IF(H85="","",VLOOKUP(H85, ADMIN!B3:C27, 2, FALSE))</f>
        <v/>
      </c>
    </row>
    <row r="86" spans="1:9" ht="93" customHeight="1" x14ac:dyDescent="0.25">
      <c r="A86" s="38">
        <v>82</v>
      </c>
      <c r="B86" s="34"/>
      <c r="C86" s="36"/>
      <c r="D86" s="36"/>
      <c r="E86" s="35"/>
      <c r="F86" s="35"/>
      <c r="G86" s="35"/>
      <c r="H86" s="21"/>
      <c r="I86" s="28" t="str">
        <f>IF(H86="","",VLOOKUP(H86, ADMIN!B3:C27, 2, FALSE))</f>
        <v/>
      </c>
    </row>
    <row r="87" spans="1:9" ht="93" customHeight="1" x14ac:dyDescent="0.25">
      <c r="A87" s="38">
        <v>83</v>
      </c>
      <c r="B87" s="34"/>
      <c r="C87" s="36"/>
      <c r="D87" s="36"/>
      <c r="E87" s="35"/>
      <c r="F87" s="35"/>
      <c r="G87" s="35"/>
      <c r="H87" s="21"/>
      <c r="I87" s="28" t="str">
        <f>IF(H87="","",VLOOKUP(H87, ADMIN!B3:C27, 2, FALSE))</f>
        <v/>
      </c>
    </row>
    <row r="88" spans="1:9" ht="93" customHeight="1" x14ac:dyDescent="0.25">
      <c r="A88" s="38">
        <v>84</v>
      </c>
      <c r="B88" s="34"/>
      <c r="C88" s="36"/>
      <c r="D88" s="36"/>
      <c r="E88" s="35"/>
      <c r="F88" s="35"/>
      <c r="G88" s="35"/>
      <c r="H88" s="21"/>
      <c r="I88" s="28" t="str">
        <f>IF(H88="","",VLOOKUP(H88, ADMIN!B3:C27, 2, FALSE))</f>
        <v/>
      </c>
    </row>
    <row r="89" spans="1:9" ht="93" customHeight="1" x14ac:dyDescent="0.25">
      <c r="A89" s="38">
        <v>85</v>
      </c>
      <c r="B89" s="34"/>
      <c r="C89" s="36"/>
      <c r="D89" s="36"/>
      <c r="E89" s="35"/>
      <c r="F89" s="35"/>
      <c r="G89" s="35"/>
      <c r="H89" s="21"/>
      <c r="I89" s="28" t="str">
        <f>IF(H89="","",VLOOKUP(H89, ADMIN!B3:C27, 2, FALSE))</f>
        <v/>
      </c>
    </row>
    <row r="90" spans="1:9" ht="93" customHeight="1" x14ac:dyDescent="0.25">
      <c r="A90" s="38">
        <v>86</v>
      </c>
      <c r="B90" s="34"/>
      <c r="C90" s="36"/>
      <c r="D90" s="36"/>
      <c r="E90" s="35"/>
      <c r="F90" s="35"/>
      <c r="G90" s="35"/>
      <c r="H90" s="21"/>
      <c r="I90" s="28" t="str">
        <f>IF(H90="","",VLOOKUP(H90, ADMIN!B3:C27, 2, FALSE))</f>
        <v/>
      </c>
    </row>
    <row r="91" spans="1:9" ht="93" customHeight="1" x14ac:dyDescent="0.25">
      <c r="A91" s="38">
        <v>87</v>
      </c>
      <c r="B91" s="34"/>
      <c r="C91" s="36"/>
      <c r="D91" s="36"/>
      <c r="E91" s="35"/>
      <c r="F91" s="35"/>
      <c r="G91" s="35"/>
      <c r="H91" s="21"/>
      <c r="I91" s="28" t="str">
        <f>IF(H91="","",VLOOKUP(H91, ADMIN!B3:C27, 2, FALSE))</f>
        <v/>
      </c>
    </row>
    <row r="92" spans="1:9" ht="93" customHeight="1" x14ac:dyDescent="0.25">
      <c r="A92" s="38">
        <v>88</v>
      </c>
      <c r="B92" s="34"/>
      <c r="C92" s="36"/>
      <c r="D92" s="36"/>
      <c r="E92" s="35"/>
      <c r="F92" s="35"/>
      <c r="G92" s="35"/>
      <c r="H92" s="21"/>
      <c r="I92" s="28" t="str">
        <f>IF(H92="","",VLOOKUP(H92, ADMIN!B3:C27, 2, FALSE))</f>
        <v/>
      </c>
    </row>
    <row r="93" spans="1:9" ht="93" customHeight="1" x14ac:dyDescent="0.25">
      <c r="A93" s="38">
        <v>89</v>
      </c>
      <c r="B93" s="34"/>
      <c r="C93" s="36"/>
      <c r="D93" s="36"/>
      <c r="E93" s="35"/>
      <c r="F93" s="35"/>
      <c r="G93" s="35"/>
      <c r="H93" s="21"/>
      <c r="I93" s="28" t="str">
        <f>IF(H93="","",VLOOKUP(H93, ADMIN!B3:C27, 2, FALSE))</f>
        <v/>
      </c>
    </row>
    <row r="94" spans="1:9" ht="93" customHeight="1" x14ac:dyDescent="0.25">
      <c r="A94" s="38">
        <v>90</v>
      </c>
      <c r="B94" s="34"/>
      <c r="C94" s="36"/>
      <c r="D94" s="36"/>
      <c r="E94" s="35"/>
      <c r="F94" s="35"/>
      <c r="G94" s="35"/>
      <c r="H94" s="21"/>
      <c r="I94" s="28" t="str">
        <f>IF(H94="","",VLOOKUP(H94, ADMIN!B3:C27, 2, FALSE))</f>
        <v/>
      </c>
    </row>
    <row r="95" spans="1:9" ht="93" customHeight="1" x14ac:dyDescent="0.25">
      <c r="A95" s="38">
        <v>91</v>
      </c>
      <c r="B95" s="34"/>
      <c r="C95" s="36"/>
      <c r="D95" s="36"/>
      <c r="E95" s="35"/>
      <c r="F95" s="35"/>
      <c r="G95" s="35"/>
      <c r="H95" s="21"/>
      <c r="I95" s="28" t="str">
        <f>IF(H95="","",VLOOKUP(H95, ADMIN!B3:C27, 2, FALSE))</f>
        <v/>
      </c>
    </row>
    <row r="96" spans="1:9" ht="93" customHeight="1" x14ac:dyDescent="0.25">
      <c r="A96" s="38">
        <v>92</v>
      </c>
      <c r="B96" s="34"/>
      <c r="C96" s="36"/>
      <c r="D96" s="36"/>
      <c r="E96" s="35"/>
      <c r="F96" s="35"/>
      <c r="G96" s="35"/>
      <c r="H96" s="21"/>
      <c r="I96" s="28" t="str">
        <f>IF(H96="","",VLOOKUP(H96, ADMIN!B3:C27, 2, FALSE))</f>
        <v/>
      </c>
    </row>
    <row r="97" spans="1:9" ht="93" customHeight="1" x14ac:dyDescent="0.25">
      <c r="A97" s="38">
        <v>93</v>
      </c>
      <c r="B97" s="34"/>
      <c r="C97" s="36"/>
      <c r="D97" s="36"/>
      <c r="E97" s="35"/>
      <c r="F97" s="35"/>
      <c r="G97" s="35"/>
      <c r="H97" s="21"/>
      <c r="I97" s="28" t="str">
        <f>IF(H97="","",VLOOKUP(H97, ADMIN!B3:C27, 2, FALSE))</f>
        <v/>
      </c>
    </row>
    <row r="98" spans="1:9" ht="93" customHeight="1" x14ac:dyDescent="0.25">
      <c r="A98" s="38">
        <v>94</v>
      </c>
      <c r="B98" s="34"/>
      <c r="C98" s="36"/>
      <c r="D98" s="36"/>
      <c r="E98" s="35"/>
      <c r="F98" s="35"/>
      <c r="G98" s="35"/>
      <c r="H98" s="21"/>
      <c r="I98" s="28" t="str">
        <f>IF(H98="","",VLOOKUP(H98, ADMIN!B3:C27, 2, FALSE))</f>
        <v/>
      </c>
    </row>
    <row r="99" spans="1:9" ht="93" customHeight="1" x14ac:dyDescent="0.25">
      <c r="A99" s="38">
        <v>95</v>
      </c>
      <c r="B99" s="34"/>
      <c r="C99" s="36"/>
      <c r="D99" s="36"/>
      <c r="E99" s="35"/>
      <c r="F99" s="35"/>
      <c r="G99" s="35"/>
      <c r="H99" s="21"/>
      <c r="I99" s="28" t="str">
        <f>IF(H99="","",VLOOKUP(H99, ADMIN!B3:C27, 2, FALSE))</f>
        <v/>
      </c>
    </row>
    <row r="100" spans="1:9" ht="93" customHeight="1" x14ac:dyDescent="0.25">
      <c r="A100" s="38">
        <v>96</v>
      </c>
      <c r="B100" s="34"/>
      <c r="C100" s="36"/>
      <c r="D100" s="36"/>
      <c r="E100" s="35"/>
      <c r="F100" s="35"/>
      <c r="G100" s="35"/>
      <c r="H100" s="21"/>
      <c r="I100" s="28" t="str">
        <f>IF(H100="","",VLOOKUP(H100, ADMIN!B3:C27, 2, FALSE))</f>
        <v/>
      </c>
    </row>
    <row r="101" spans="1:9" ht="93" customHeight="1" x14ac:dyDescent="0.25">
      <c r="A101" s="38">
        <v>97</v>
      </c>
      <c r="B101" s="34"/>
      <c r="C101" s="36"/>
      <c r="D101" s="36"/>
      <c r="E101" s="35"/>
      <c r="F101" s="35"/>
      <c r="G101" s="35"/>
      <c r="H101" s="21"/>
      <c r="I101" s="28" t="str">
        <f>IF(H101="","",VLOOKUP(H101, ADMIN!B3:C27, 2, FALSE))</f>
        <v/>
      </c>
    </row>
    <row r="102" spans="1:9" ht="93" customHeight="1" x14ac:dyDescent="0.25">
      <c r="A102" s="38">
        <v>98</v>
      </c>
      <c r="B102" s="34"/>
      <c r="C102" s="36"/>
      <c r="D102" s="36"/>
      <c r="E102" s="35"/>
      <c r="F102" s="35"/>
      <c r="G102" s="35"/>
      <c r="H102" s="21"/>
      <c r="I102" s="28" t="str">
        <f>IF(H102="","",VLOOKUP(H102, ADMIN!B3:C27, 2, FALSE))</f>
        <v/>
      </c>
    </row>
    <row r="103" spans="1:9" ht="93" customHeight="1" x14ac:dyDescent="0.25">
      <c r="A103" s="38">
        <v>99</v>
      </c>
      <c r="B103" s="34"/>
      <c r="C103" s="36"/>
      <c r="D103" s="36"/>
      <c r="E103" s="35"/>
      <c r="F103" s="35"/>
      <c r="G103" s="35"/>
      <c r="H103" s="21"/>
      <c r="I103" s="28" t="str">
        <f>IF(H103="","",VLOOKUP(H103, ADMIN!B3:C27, 2, FALSE))</f>
        <v/>
      </c>
    </row>
    <row r="104" spans="1:9" ht="93" customHeight="1" x14ac:dyDescent="0.25">
      <c r="A104" s="38">
        <v>100</v>
      </c>
      <c r="B104" s="34"/>
      <c r="C104" s="36"/>
      <c r="D104" s="36"/>
      <c r="E104" s="35"/>
      <c r="F104" s="35"/>
      <c r="G104" s="35"/>
      <c r="H104" s="21"/>
      <c r="I104" s="28" t="str">
        <f>IF(H104="","",VLOOKUP(H104, ADMIN!B3:C27, 2, FALSE))</f>
        <v/>
      </c>
    </row>
  </sheetData>
  <sheetProtection password="C72C" sheet="1" objects="1" scenarios="1" selectLockedCells="1"/>
  <mergeCells count="3">
    <mergeCell ref="B3:E3"/>
    <mergeCell ref="F3:I3"/>
    <mergeCell ref="A3:A4"/>
  </mergeCells>
  <conditionalFormatting sqref="B12">
    <cfRule type="duplicateValues" dxfId="15" priority="14"/>
  </conditionalFormatting>
  <conditionalFormatting sqref="B12">
    <cfRule type="duplicateValues" dxfId="14" priority="15"/>
  </conditionalFormatting>
  <conditionalFormatting sqref="B13">
    <cfRule type="duplicateValues" dxfId="13" priority="12"/>
  </conditionalFormatting>
  <conditionalFormatting sqref="B13">
    <cfRule type="duplicateValues" dxfId="12" priority="13"/>
  </conditionalFormatting>
  <conditionalFormatting sqref="B14">
    <cfRule type="duplicateValues" dxfId="11" priority="10"/>
  </conditionalFormatting>
  <conditionalFormatting sqref="B14">
    <cfRule type="duplicateValues" dxfId="10" priority="11"/>
  </conditionalFormatting>
  <conditionalFormatting sqref="B15">
    <cfRule type="duplicateValues" dxfId="9" priority="8"/>
  </conditionalFormatting>
  <conditionalFormatting sqref="B15">
    <cfRule type="duplicateValues" dxfId="8" priority="9"/>
  </conditionalFormatting>
  <conditionalFormatting sqref="B16">
    <cfRule type="duplicateValues" dxfId="7" priority="6"/>
  </conditionalFormatting>
  <conditionalFormatting sqref="B16">
    <cfRule type="duplicateValues" dxfId="6" priority="7"/>
  </conditionalFormatting>
  <conditionalFormatting sqref="B30">
    <cfRule type="duplicateValues" dxfId="5" priority="4"/>
  </conditionalFormatting>
  <conditionalFormatting sqref="B30">
    <cfRule type="duplicateValues" dxfId="4" priority="3"/>
  </conditionalFormatting>
  <conditionalFormatting sqref="B30:D30">
    <cfRule type="duplicateValues" dxfId="3" priority="5"/>
  </conditionalFormatting>
  <conditionalFormatting sqref="B48">
    <cfRule type="duplicateValues" dxfId="2" priority="1"/>
  </conditionalFormatting>
  <conditionalFormatting sqref="B48:D48">
    <cfRule type="duplicateValues" dxfId="1" priority="2"/>
  </conditionalFormatting>
  <pageMargins left="0.70866141732283472" right="0.70866141732283472" top="0.74803149606299213" bottom="0.74803149606299213" header="0.31496062992125984" footer="0.31496062992125984"/>
  <pageSetup scale="4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EF103BF-85C7-4A62-AA03-1747D1314333}">
          <x14:formula1>
            <xm:f>ADMIN!$B$3:$B$27</xm:f>
          </x14:formula1>
          <xm:sqref>H5:H104</xm:sqref>
        </x14:dataValidation>
        <x14:dataValidation type="list" allowBlank="1" showInputMessage="1" showErrorMessage="1" xr:uid="{958D56B4-0803-4EDC-8100-442CC2AD8C37}">
          <x14:formula1>
            <xm:f>SPR!$B$3:$B$9</xm:f>
          </x14:formula1>
          <xm:sqref>F5:F104</xm:sqref>
        </x14:dataValidation>
        <x14:dataValidation type="list" allowBlank="1" showInputMessage="1" showErrorMessage="1" xr:uid="{D292D90E-FCB1-4D04-9AD8-9D9AF597CFA6}">
          <x14:formula1>
            <xm:f>SPR!$B$17:$B$20</xm:f>
          </x14:formula1>
          <xm:sqref>G5:G104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A35E-54EE-47FA-8466-3FD49E20557B}">
  <sheetPr codeName="Sheet2">
    <pageSetUpPr fitToPage="1"/>
  </sheetPr>
  <dimension ref="B1:G28"/>
  <sheetViews>
    <sheetView workbookViewId="0">
      <selection activeCell="C5" sqref="C5"/>
    </sheetView>
  </sheetViews>
  <sheetFormatPr defaultColWidth="12.85546875" defaultRowHeight="18" x14ac:dyDescent="0.25"/>
  <cols>
    <col min="1" max="1" width="12.85546875" style="8"/>
    <col min="2" max="2" width="26.42578125" style="8" bestFit="1" customWidth="1"/>
    <col min="3" max="3" width="26.42578125" style="7" customWidth="1"/>
    <col min="4" max="4" width="17.42578125" style="15" customWidth="1"/>
    <col min="8" max="16384" width="12.85546875" style="8"/>
  </cols>
  <sheetData>
    <row r="1" spans="2:4" x14ac:dyDescent="0.25">
      <c r="D1" s="11"/>
    </row>
    <row r="2" spans="2:4" ht="36" x14ac:dyDescent="0.25">
      <c r="B2" s="9" t="s">
        <v>8</v>
      </c>
      <c r="C2" s="9" t="s">
        <v>9</v>
      </c>
      <c r="D2" s="16" t="s">
        <v>60</v>
      </c>
    </row>
    <row r="3" spans="2:4" ht="72" x14ac:dyDescent="0.25">
      <c r="B3" s="10" t="s">
        <v>10</v>
      </c>
      <c r="C3" s="2" t="s">
        <v>22</v>
      </c>
      <c r="D3" s="1">
        <f>COUNTIF('Senarai Pemerhati'!H5:H104,B3)</f>
        <v>0</v>
      </c>
    </row>
    <row r="4" spans="2:4" ht="54" x14ac:dyDescent="0.25">
      <c r="B4" s="10" t="s">
        <v>11</v>
      </c>
      <c r="C4" s="2" t="s">
        <v>23</v>
      </c>
      <c r="D4" s="1">
        <f>COUNTIF('Senarai Pemerhati'!H5:H104,B4)</f>
        <v>0</v>
      </c>
    </row>
    <row r="5" spans="2:4" ht="72" x14ac:dyDescent="0.25">
      <c r="B5" s="10" t="s">
        <v>12</v>
      </c>
      <c r="C5" s="2" t="s">
        <v>24</v>
      </c>
      <c r="D5" s="1">
        <f>COUNTIF('Senarai Pemerhati'!H5:H104,B5)</f>
        <v>0</v>
      </c>
    </row>
    <row r="6" spans="2:4" ht="72" x14ac:dyDescent="0.25">
      <c r="B6" s="10" t="s">
        <v>66</v>
      </c>
      <c r="C6" s="2" t="s">
        <v>25</v>
      </c>
      <c r="D6" s="1">
        <f>COUNTIF('Senarai Pemerhati'!H5:H104,B6)</f>
        <v>0</v>
      </c>
    </row>
    <row r="7" spans="2:4" ht="54" x14ac:dyDescent="0.25">
      <c r="B7" s="10" t="s">
        <v>13</v>
      </c>
      <c r="C7" s="2" t="s">
        <v>26</v>
      </c>
      <c r="D7" s="1">
        <f>COUNTIF('Senarai Pemerhati'!H5:H104,B7)</f>
        <v>0</v>
      </c>
    </row>
    <row r="8" spans="2:4" ht="54" x14ac:dyDescent="0.25">
      <c r="B8" s="10" t="str">
        <f>PROPER("P.172 KOTA KINABALU")</f>
        <v>P.172 Kota Kinabalu</v>
      </c>
      <c r="C8" s="2" t="s">
        <v>27</v>
      </c>
      <c r="D8" s="1">
        <f>COUNTIF('Senarai Pemerhati'!H5:H104,B8)</f>
        <v>0</v>
      </c>
    </row>
    <row r="9" spans="2:4" ht="72" x14ac:dyDescent="0.25">
      <c r="B9" s="10" t="str">
        <f>PROPER("P.173 PUTATAN")</f>
        <v>P.173 Putatan</v>
      </c>
      <c r="C9" s="2" t="s">
        <v>28</v>
      </c>
      <c r="D9" s="1">
        <f>COUNTIF('Senarai Pemerhati'!H5:H104,B9)</f>
        <v>0</v>
      </c>
    </row>
    <row r="10" spans="2:4" ht="36" x14ac:dyDescent="0.25">
      <c r="B10" s="10" t="s">
        <v>14</v>
      </c>
      <c r="C10" s="2" t="s">
        <v>29</v>
      </c>
      <c r="D10" s="1">
        <f>COUNTIF('Senarai Pemerhati'!H5:H104,B10)</f>
        <v>0</v>
      </c>
    </row>
    <row r="11" spans="2:4" ht="54" x14ac:dyDescent="0.25">
      <c r="B11" s="10" t="str">
        <f>PROPER("P.175 PAPAR")</f>
        <v>P.175 Papar</v>
      </c>
      <c r="C11" s="2" t="s">
        <v>30</v>
      </c>
      <c r="D11" s="1">
        <f>COUNTIF('Senarai Pemerhati'!H5:H104,B11)</f>
        <v>0</v>
      </c>
    </row>
    <row r="12" spans="2:4" ht="36" x14ac:dyDescent="0.25">
      <c r="B12" s="10" t="str">
        <f>PROPER("P.176 KIMANIS")</f>
        <v>P.176 Kimanis</v>
      </c>
      <c r="C12" s="2" t="s">
        <v>31</v>
      </c>
      <c r="D12" s="1">
        <f>COUNTIF('Senarai Pemerhati'!H5:H104,B12)</f>
        <v>0</v>
      </c>
    </row>
    <row r="13" spans="2:4" ht="36" x14ac:dyDescent="0.25">
      <c r="B13" s="10" t="str">
        <f>PROPER("P.177 BEAUFORT")</f>
        <v>P.177 Beaufort</v>
      </c>
      <c r="C13" s="2" t="s">
        <v>32</v>
      </c>
      <c r="D13" s="1">
        <f>COUNTIF('Senarai Pemerhati'!H5:H104,B13)</f>
        <v>0</v>
      </c>
    </row>
    <row r="14" spans="2:4" ht="36" x14ac:dyDescent="0.25">
      <c r="B14" s="10" t="s">
        <v>15</v>
      </c>
      <c r="C14" s="2" t="s">
        <v>33</v>
      </c>
      <c r="D14" s="1">
        <f>COUNTIF('Senarai Pemerhati'!H5:H104,B14)</f>
        <v>0</v>
      </c>
    </row>
    <row r="15" spans="2:4" ht="54" x14ac:dyDescent="0.25">
      <c r="B15" s="10" t="s">
        <v>16</v>
      </c>
      <c r="C15" s="2" t="s">
        <v>34</v>
      </c>
      <c r="D15" s="1">
        <f>COUNTIF('Senarai Pemerhati'!H5:H104,B15)</f>
        <v>0</v>
      </c>
    </row>
    <row r="16" spans="2:4" ht="54" x14ac:dyDescent="0.25">
      <c r="B16" s="10" t="str">
        <f>PROPER("P.180 KENINGAU")</f>
        <v>P.180 Keningau</v>
      </c>
      <c r="C16" s="2" t="s">
        <v>35</v>
      </c>
      <c r="D16" s="1">
        <f>COUNTIF('Senarai Pemerhati'!H5:H104,B16)</f>
        <v>0</v>
      </c>
    </row>
    <row r="17" spans="2:4" ht="36" x14ac:dyDescent="0.25">
      <c r="B17" s="10" t="s">
        <v>17</v>
      </c>
      <c r="C17" s="2" t="s">
        <v>36</v>
      </c>
      <c r="D17" s="1">
        <f>COUNTIF('Senarai Pemerhati'!H5:H104,B17)</f>
        <v>0</v>
      </c>
    </row>
    <row r="18" spans="2:4" ht="54" x14ac:dyDescent="0.25">
      <c r="B18" s="10" t="s">
        <v>18</v>
      </c>
      <c r="C18" s="2" t="s">
        <v>37</v>
      </c>
      <c r="D18" s="1">
        <f>COUNTIF('Senarai Pemerhati'!H5:H104,B18)</f>
        <v>0</v>
      </c>
    </row>
    <row r="19" spans="2:4" ht="54" x14ac:dyDescent="0.25">
      <c r="B19" s="10" t="s">
        <v>19</v>
      </c>
      <c r="C19" s="2" t="s">
        <v>38</v>
      </c>
      <c r="D19" s="1">
        <f>COUNTIF('Senarai Pemerhati'!H5:H104,B19)</f>
        <v>0</v>
      </c>
    </row>
    <row r="20" spans="2:4" ht="54" x14ac:dyDescent="0.25">
      <c r="B20" s="10" t="str">
        <f>PROPER("P.184 LIBARAN")</f>
        <v>P.184 Libaran</v>
      </c>
      <c r="C20" s="2" t="s">
        <v>39</v>
      </c>
      <c r="D20" s="1">
        <f>COUNTIF('Senarai Pemerhati'!H5:H104,B20)</f>
        <v>0</v>
      </c>
    </row>
    <row r="21" spans="2:4" ht="36" x14ac:dyDescent="0.25">
      <c r="B21" s="10" t="str">
        <f>PROPER("P.185 BATU SAPI")</f>
        <v>P.185 Batu Sapi</v>
      </c>
      <c r="C21" s="2" t="s">
        <v>40</v>
      </c>
      <c r="D21" s="1">
        <f>COUNTIF('Senarai Pemerhati'!H5:H104,B21)</f>
        <v>0</v>
      </c>
    </row>
    <row r="22" spans="2:4" ht="36" x14ac:dyDescent="0.25">
      <c r="B22" s="10" t="str">
        <f>PROPER("P.186 SANDAKAN")</f>
        <v>P.186 Sandakan</v>
      </c>
      <c r="C22" s="2" t="s">
        <v>41</v>
      </c>
      <c r="D22" s="1">
        <f>COUNTIF('Senarai Pemerhati'!H5:H104,B22)</f>
        <v>0</v>
      </c>
    </row>
    <row r="23" spans="2:4" ht="54" x14ac:dyDescent="0.25">
      <c r="B23" s="10" t="s">
        <v>20</v>
      </c>
      <c r="C23" s="2" t="s">
        <v>42</v>
      </c>
      <c r="D23" s="1">
        <f>COUNTIF('Senarai Pemerhati'!H5:H104,B23)</f>
        <v>0</v>
      </c>
    </row>
    <row r="24" spans="2:4" ht="72" x14ac:dyDescent="0.25">
      <c r="B24" s="10" t="str">
        <f>PROPER("P.188 LAHAD DATU")</f>
        <v>P.188 Lahad Datu</v>
      </c>
      <c r="C24" s="2" t="s">
        <v>43</v>
      </c>
      <c r="D24" s="1">
        <f>COUNTIF('Senarai Pemerhati'!H5:H104,B24)</f>
        <v>0</v>
      </c>
    </row>
    <row r="25" spans="2:4" ht="54" x14ac:dyDescent="0.25">
      <c r="B25" s="10" t="s">
        <v>21</v>
      </c>
      <c r="C25" s="2" t="s">
        <v>44</v>
      </c>
      <c r="D25" s="1">
        <f>COUNTIF('Senarai Pemerhati'!H5:H104,B25)</f>
        <v>0</v>
      </c>
    </row>
    <row r="26" spans="2:4" ht="54" x14ac:dyDescent="0.25">
      <c r="B26" s="10" t="str">
        <f>PROPER("P.190 TAWAU")</f>
        <v>P.190 Tawau</v>
      </c>
      <c r="C26" s="2" t="s">
        <v>45</v>
      </c>
      <c r="D26" s="1">
        <f>COUNTIF('Senarai Pemerhati'!H5:H104,B26)</f>
        <v>0</v>
      </c>
    </row>
    <row r="27" spans="2:4" ht="72" x14ac:dyDescent="0.25">
      <c r="B27" s="10" t="str">
        <f>PROPER("P.191 KALABAKAN")</f>
        <v>P.191 Kalabakan</v>
      </c>
      <c r="C27" s="2" t="s">
        <v>46</v>
      </c>
      <c r="D27" s="1">
        <f>COUNTIF('Senarai Pemerhati'!H5:H104,B27)</f>
        <v>0</v>
      </c>
    </row>
    <row r="28" spans="2:4" x14ac:dyDescent="0.25">
      <c r="B28" s="54" t="s">
        <v>61</v>
      </c>
      <c r="C28" s="54"/>
      <c r="D28" s="17">
        <f>SUM(D3:D27)</f>
        <v>0</v>
      </c>
    </row>
  </sheetData>
  <sheetProtection password="C72C" sheet="1" objects="1" scenarios="1"/>
  <mergeCells count="1">
    <mergeCell ref="B28:C28"/>
  </mergeCells>
  <conditionalFormatting sqref="D3:D27">
    <cfRule type="cellIs" dxfId="0" priority="1" operator="greaterThan">
      <formula>4</formula>
    </cfRule>
  </conditionalFormatting>
  <pageMargins left="0.7" right="0.7" top="0.75" bottom="0.75" header="0.3" footer="0.3"/>
  <pageSetup paperSize="9" scale="4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DF73-59B1-492B-810E-9F7F3A25AB87}">
  <sheetPr codeName="Sheet1">
    <pageSetUpPr fitToPage="1"/>
  </sheetPr>
  <dimension ref="B1:H28"/>
  <sheetViews>
    <sheetView workbookViewId="0">
      <selection activeCell="L7" sqref="L7"/>
    </sheetView>
  </sheetViews>
  <sheetFormatPr defaultColWidth="12.85546875" defaultRowHeight="18" x14ac:dyDescent="0.25"/>
  <cols>
    <col min="1" max="1" width="12.85546875" style="8"/>
    <col min="2" max="2" width="35.42578125" style="8" customWidth="1"/>
    <col min="3" max="3" width="20.5703125" style="8" customWidth="1"/>
    <col min="5" max="7" width="12.85546875" style="8"/>
    <col min="8" max="8" width="26.85546875" customWidth="1"/>
    <col min="9" max="16384" width="12.85546875" style="8"/>
  </cols>
  <sheetData>
    <row r="1" spans="2:8" x14ac:dyDescent="0.25">
      <c r="H1" s="8"/>
    </row>
    <row r="2" spans="2:8" ht="36" x14ac:dyDescent="0.25">
      <c r="B2" s="13" t="s">
        <v>47</v>
      </c>
      <c r="C2" s="19" t="s">
        <v>62</v>
      </c>
    </row>
    <row r="3" spans="2:8" x14ac:dyDescent="0.25">
      <c r="B3" s="12" t="s">
        <v>54</v>
      </c>
      <c r="C3" s="1">
        <f>COUNTIF('Senarai Pemerhati'!F5:F104,B3)</f>
        <v>0</v>
      </c>
    </row>
    <row r="4" spans="2:8" x14ac:dyDescent="0.25">
      <c r="B4" s="12" t="s">
        <v>48</v>
      </c>
      <c r="C4" s="1">
        <f>COUNTIF('Senarai Pemerhati'!F5:F104,B4)</f>
        <v>0</v>
      </c>
    </row>
    <row r="5" spans="2:8" x14ac:dyDescent="0.25">
      <c r="B5" s="12" t="s">
        <v>50</v>
      </c>
      <c r="C5" s="1">
        <f>COUNTIF('Senarai Pemerhati'!F5:F104,B5)</f>
        <v>0</v>
      </c>
    </row>
    <row r="6" spans="2:8" x14ac:dyDescent="0.25">
      <c r="B6" s="12" t="s">
        <v>49</v>
      </c>
      <c r="C6" s="1">
        <f>COUNTIF('Senarai Pemerhati'!F5:F104,B6)</f>
        <v>0</v>
      </c>
      <c r="D6" s="18"/>
    </row>
    <row r="7" spans="2:8" x14ac:dyDescent="0.25">
      <c r="B7" s="12" t="s">
        <v>51</v>
      </c>
      <c r="C7" s="1">
        <f>COUNTIF('Senarai Pemerhati'!F5:F104,B7)</f>
        <v>0</v>
      </c>
      <c r="H7" s="8"/>
    </row>
    <row r="8" spans="2:8" x14ac:dyDescent="0.25">
      <c r="B8" s="12" t="s">
        <v>52</v>
      </c>
      <c r="C8" s="1">
        <f>COUNTIF('Senarai Pemerhati'!F5:F104,B8)</f>
        <v>0</v>
      </c>
      <c r="H8" s="8"/>
    </row>
    <row r="9" spans="2:8" x14ac:dyDescent="0.25">
      <c r="B9" s="12" t="s">
        <v>53</v>
      </c>
      <c r="C9" s="1">
        <f>COUNTIF('Senarai Pemerhati'!F5:F104,B9)</f>
        <v>0</v>
      </c>
      <c r="H9" s="8"/>
    </row>
    <row r="10" spans="2:8" x14ac:dyDescent="0.25">
      <c r="B10" s="13" t="s">
        <v>61</v>
      </c>
      <c r="C10" s="17">
        <f>SUM(C3:C9)</f>
        <v>0</v>
      </c>
      <c r="H10" s="8"/>
    </row>
    <row r="11" spans="2:8" x14ac:dyDescent="0.25">
      <c r="H11" s="8"/>
    </row>
    <row r="12" spans="2:8" x14ac:dyDescent="0.25">
      <c r="H12" s="8"/>
    </row>
    <row r="13" spans="2:8" x14ac:dyDescent="0.25">
      <c r="H13" s="8"/>
    </row>
    <row r="14" spans="2:8" x14ac:dyDescent="0.25">
      <c r="H14" s="8"/>
    </row>
    <row r="15" spans="2:8" x14ac:dyDescent="0.25">
      <c r="H15" s="8"/>
    </row>
    <row r="16" spans="2:8" ht="36" x14ac:dyDescent="0.25">
      <c r="B16" s="14" t="s">
        <v>55</v>
      </c>
      <c r="C16" s="20" t="s">
        <v>62</v>
      </c>
      <c r="H16" s="8"/>
    </row>
    <row r="17" spans="2:8" x14ac:dyDescent="0.25">
      <c r="B17" s="12" t="s">
        <v>56</v>
      </c>
      <c r="C17" s="1">
        <f>COUNTIF('Senarai Pemerhati'!G5:G104,B17)</f>
        <v>0</v>
      </c>
      <c r="H17" s="8"/>
    </row>
    <row r="18" spans="2:8" x14ac:dyDescent="0.25">
      <c r="B18" s="12" t="s">
        <v>57</v>
      </c>
      <c r="C18" s="1">
        <f>COUNTIF('Senarai Pemerhati'!G5:G104,B18)</f>
        <v>0</v>
      </c>
      <c r="H18" s="8"/>
    </row>
    <row r="19" spans="2:8" x14ac:dyDescent="0.25">
      <c r="B19" s="12" t="s">
        <v>58</v>
      </c>
      <c r="C19" s="1">
        <f>COUNTIF('Senarai Pemerhati'!G5:G104,B19)</f>
        <v>0</v>
      </c>
      <c r="H19" s="8"/>
    </row>
    <row r="20" spans="2:8" x14ac:dyDescent="0.25">
      <c r="B20" s="12" t="s">
        <v>59</v>
      </c>
      <c r="C20" s="1">
        <f>COUNTIF('Senarai Pemerhati'!G5:G104,B20)</f>
        <v>0</v>
      </c>
      <c r="H20" s="8"/>
    </row>
    <row r="21" spans="2:8" x14ac:dyDescent="0.25">
      <c r="B21" s="14" t="s">
        <v>61</v>
      </c>
      <c r="C21" s="17">
        <f>SUM(C17:C20)</f>
        <v>0</v>
      </c>
      <c r="H21" s="8"/>
    </row>
    <row r="22" spans="2:8" x14ac:dyDescent="0.25">
      <c r="H22" s="8"/>
    </row>
    <row r="23" spans="2:8" x14ac:dyDescent="0.25">
      <c r="H23" s="8"/>
    </row>
    <row r="24" spans="2:8" x14ac:dyDescent="0.25">
      <c r="H24" s="8"/>
    </row>
    <row r="25" spans="2:8" x14ac:dyDescent="0.25">
      <c r="H25" s="8"/>
    </row>
    <row r="26" spans="2:8" x14ac:dyDescent="0.25">
      <c r="H26" s="8"/>
    </row>
    <row r="27" spans="2:8" x14ac:dyDescent="0.25">
      <c r="H27" s="8"/>
    </row>
    <row r="28" spans="2:8" x14ac:dyDescent="0.25">
      <c r="H28" s="8"/>
    </row>
  </sheetData>
  <sheetProtection password="C72C" sheet="1" objects="1" scenarios="1"/>
  <pageMargins left="0.7" right="0.7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</vt:lpstr>
      <vt:lpstr>Senarai Pemerhati</vt:lpstr>
      <vt:lpstr>ADMIN</vt:lpstr>
      <vt:lpstr>SPR</vt:lpstr>
      <vt:lpstr>INFO!Print_Area</vt:lpstr>
      <vt:lpstr>'Senarai Pemerhati'!Print_Titles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2025-10-07T04:30:36Z</cp:lastPrinted>
  <dcterms:created xsi:type="dcterms:W3CDTF">2025-03-07T02:51:52Z</dcterms:created>
  <dcterms:modified xsi:type="dcterms:W3CDTF">2025-10-07T04:31:01Z</dcterms:modified>
</cp:coreProperties>
</file>